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8700" activeTab="0"/>
  </bookViews>
  <sheets>
    <sheet name="Harjoittelukoulut 1.9.2012" sheetId="1" r:id="rId1"/>
    <sheet name="Ylituntipalkkiot 1.9.2012" sheetId="2" r:id="rId2"/>
    <sheet name="Euromääräiset palkkiot " sheetId="3" r:id="rId3"/>
  </sheets>
  <definedNames/>
  <calcPr fullCalcOnLoad="1"/>
</workbook>
</file>

<file path=xl/sharedStrings.xml><?xml version="1.0" encoding="utf-8"?>
<sst xmlns="http://schemas.openxmlformats.org/spreadsheetml/2006/main" count="17" uniqueCount="13">
  <si>
    <t>Henkilökohtaisen työn suoritustaso</t>
  </si>
  <si>
    <t>Vaativuus-taso</t>
  </si>
  <si>
    <t>Opetusvelvollisuus</t>
  </si>
  <si>
    <t>taso</t>
  </si>
  <si>
    <t>Vaativuus-</t>
  </si>
  <si>
    <t>s. 18</t>
  </si>
  <si>
    <t>27 § Yksityisoppilaiden tentti perusopetuksessa</t>
  </si>
  <si>
    <t>28 § Yksityisopiskelijoiden tentit lukiossa</t>
  </si>
  <si>
    <t>Luokanvalvojan palkkio vuosiluokilla 7 - 9</t>
  </si>
  <si>
    <t>Kuukausittaiset ylituntipalkkiot 1.9.2012</t>
  </si>
  <si>
    <t>Yksittäiset ylituntipalkkiot 1.9.2012</t>
  </si>
  <si>
    <t xml:space="preserve">Harjoittelukoulujen euromääräiset palkkiot </t>
  </si>
  <si>
    <t>YPJ-palkat harjoittelukoulut 1.9.2012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</si>
</sst>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oa&quot;;\-#,##0\ &quot;euroa&quot;"/>
    <numFmt numFmtId="165" formatCode="#,##0\ &quot;euroa&quot;;[Red]\-#,##0\ &quot;euroa&quot;"/>
    <numFmt numFmtId="166" formatCode="#,##0.00\ &quot;euroa&quot;;\-#,##0.00\ &quot;euroa&quot;"/>
    <numFmt numFmtId="167" formatCode="#,##0.00\ &quot;euroa&quot;;[Red]\-#,##0.00\ &quot;euroa&quot;"/>
    <numFmt numFmtId="168" formatCode="_-* #,##0\ &quot;euroa&quot;_-;\-* #,##0\ &quot;euroa&quot;_-;_-* &quot;-&quot;\ &quot;euroa&quot;_-;_-@_-"/>
    <numFmt numFmtId="169" formatCode="_-* #,##0\ _e_u_r_o_a_-;\-* #,##0\ _e_u_r_o_a_-;_-* &quot;-&quot;\ _e_u_r_o_a_-;_-@_-"/>
    <numFmt numFmtId="170" formatCode="_-* #,##0.00\ &quot;euroa&quot;_-;\-* #,##0.00\ &quot;euroa&quot;_-;_-* &quot;-&quot;??\ &quot;euroa&quot;_-;_-@_-"/>
    <numFmt numFmtId="171" formatCode="_-* #,##0.00\ _e_u_r_o_a_-;\-* #,##0.00\ _e_u_r_o_a_-;_-* &quot;-&quot;??\ _e_u_r_o_a_-;_-@_-"/>
    <numFmt numFmtId="172" formatCode="#,##0.00\ [$€-1]"/>
    <numFmt numFmtId="173" formatCode="#,##0.0"/>
    <numFmt numFmtId="174" formatCode="#,##0.0000000\ [$€-1]"/>
    <numFmt numFmtId="175" formatCode="0.00000"/>
    <numFmt numFmtId="176" formatCode="#,##0.00000\ [$€-1]"/>
    <numFmt numFmtId="177" formatCode="0.000\ %"/>
    <numFmt numFmtId="178" formatCode="#,##0.00000000\ [$€-1]"/>
    <numFmt numFmtId="179" formatCode="#,##0.0000\ [$€-1]"/>
    <numFmt numFmtId="180" formatCode="0.0000000\ %"/>
    <numFmt numFmtId="181" formatCode="0.0\ %"/>
    <numFmt numFmtId="182" formatCode="&quot;Kyllä&quot;;&quot;Kyllä&quot;;&quot;Ei&quot;"/>
    <numFmt numFmtId="183" formatCode="&quot;Tosi&quot;;&quot;Tosi&quot;;&quot;Epätosi&quot;"/>
    <numFmt numFmtId="184" formatCode="&quot;Käytössä&quot;;&quot;Käytössä&quot;;&quot;Ei käytössä&quot;"/>
    <numFmt numFmtId="185" formatCode="#,##0.00\ &quot;€&quot;"/>
    <numFmt numFmtId="186" formatCode="0.0"/>
    <numFmt numFmtId="187" formatCode="#,##0.0000\ &quot;€&quot;"/>
  </numFmts>
  <fonts count="41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theme="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2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dashed"/>
      <top style="thin"/>
      <bottom style="dash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dashed">
        <color indexed="8"/>
      </right>
      <top style="thin"/>
      <bottom style="dashed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26" fillId="27" borderId="0" applyNumberFormat="0" applyBorder="0" applyAlignment="0" applyProtection="0"/>
    <xf numFmtId="0" fontId="4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2" applyNumberFormat="0" applyAlignment="0" applyProtection="0"/>
    <xf numFmtId="0" fontId="29" fillId="0" borderId="3" applyNumberFormat="0" applyFill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37" fillId="31" borderId="2" applyNumberFormat="0" applyAlignment="0" applyProtection="0"/>
    <xf numFmtId="0" fontId="38" fillId="32" borderId="8" applyNumberFormat="0" applyAlignment="0" applyProtection="0"/>
    <xf numFmtId="0" fontId="39" fillId="29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34" borderId="13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185" fontId="0" fillId="35" borderId="14" xfId="60" applyNumberFormat="1" applyFont="1" applyFill="1" applyBorder="1" applyAlignment="1">
      <alignment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0" fillId="0" borderId="0" xfId="0" applyFill="1" applyBorder="1" applyAlignment="1">
      <alignment/>
    </xf>
    <xf numFmtId="44" fontId="0" fillId="0" borderId="0" xfId="0" applyNumberFormat="1" applyFont="1" applyFill="1" applyBorder="1" applyAlignment="1">
      <alignment horizontal="center"/>
    </xf>
    <xf numFmtId="185" fontId="0" fillId="0" borderId="0" xfId="60" applyNumberFormat="1" applyFont="1" applyAlignment="1">
      <alignment/>
    </xf>
    <xf numFmtId="14" fontId="0" fillId="0" borderId="20" xfId="0" applyNumberFormat="1" applyBorder="1" applyAlignment="1">
      <alignment/>
    </xf>
    <xf numFmtId="14" fontId="2" fillId="0" borderId="20" xfId="0" applyNumberFormat="1" applyFont="1" applyBorder="1" applyAlignment="1">
      <alignment/>
    </xf>
    <xf numFmtId="185" fontId="2" fillId="0" borderId="0" xfId="60" applyNumberFormat="1" applyFont="1" applyAlignment="1">
      <alignment/>
    </xf>
    <xf numFmtId="185" fontId="0" fillId="0" borderId="0" xfId="0" applyNumberFormat="1" applyAlignment="1">
      <alignment/>
    </xf>
    <xf numFmtId="185" fontId="0" fillId="35" borderId="21" xfId="60" applyNumberFormat="1" applyFont="1" applyFill="1" applyBorder="1" applyAlignment="1">
      <alignment horizontal="center"/>
    </xf>
    <xf numFmtId="186" fontId="0" fillId="0" borderId="0" xfId="0" applyNumberFormat="1" applyAlignment="1">
      <alignment/>
    </xf>
    <xf numFmtId="14" fontId="0" fillId="0" borderId="20" xfId="0" applyNumberFormat="1" applyFont="1" applyBorder="1" applyAlignment="1">
      <alignment/>
    </xf>
    <xf numFmtId="185" fontId="0" fillId="0" borderId="0" xfId="60" applyNumberFormat="1" applyFont="1" applyAlignment="1">
      <alignment/>
    </xf>
    <xf numFmtId="0" fontId="0" fillId="0" borderId="0" xfId="0" applyFont="1" applyAlignment="1">
      <alignment/>
    </xf>
    <xf numFmtId="10" fontId="0" fillId="0" borderId="0" xfId="54" applyNumberFormat="1" applyFont="1" applyAlignment="1">
      <alignment/>
    </xf>
    <xf numFmtId="185" fontId="0" fillId="0" borderId="0" xfId="0" applyNumberFormat="1" applyFont="1" applyFill="1" applyBorder="1" applyAlignment="1">
      <alignment horizontal="center"/>
    </xf>
    <xf numFmtId="0" fontId="2" fillId="33" borderId="22" xfId="0" applyFont="1" applyFill="1" applyBorder="1" applyAlignment="1">
      <alignment horizontal="center" wrapText="1"/>
    </xf>
    <xf numFmtId="0" fontId="2" fillId="33" borderId="23" xfId="0" applyFont="1" applyFill="1" applyBorder="1" applyAlignment="1">
      <alignment horizontal="center" wrapText="1"/>
    </xf>
    <xf numFmtId="0" fontId="0" fillId="34" borderId="17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34" borderId="19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2" fillId="36" borderId="17" xfId="0" applyFont="1" applyFill="1" applyBorder="1" applyAlignment="1">
      <alignment horizontal="center"/>
    </xf>
    <xf numFmtId="0" fontId="2" fillId="36" borderId="18" xfId="0" applyFont="1" applyFill="1" applyBorder="1" applyAlignment="1">
      <alignment horizontal="center"/>
    </xf>
    <xf numFmtId="0" fontId="2" fillId="36" borderId="19" xfId="0" applyFont="1" applyFill="1" applyBorder="1" applyAlignment="1">
      <alignment horizontal="center"/>
    </xf>
    <xf numFmtId="0" fontId="2" fillId="34" borderId="24" xfId="0" applyFont="1" applyFill="1" applyBorder="1" applyAlignment="1">
      <alignment horizontal="center"/>
    </xf>
    <xf numFmtId="0" fontId="2" fillId="34" borderId="20" xfId="0" applyFont="1" applyFill="1" applyBorder="1" applyAlignment="1">
      <alignment horizontal="center"/>
    </xf>
    <xf numFmtId="0" fontId="2" fillId="34" borderId="25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Followed Hyperlink" xfId="39"/>
    <cellStyle name="Huomautus" xfId="40"/>
    <cellStyle name="Huono" xfId="41"/>
    <cellStyle name="Hyperlink" xfId="42"/>
    <cellStyle name="Hyvä" xfId="43"/>
    <cellStyle name="Laskenta" xfId="44"/>
    <cellStyle name="Linkitetty solu" xfId="45"/>
    <cellStyle name="Neutraali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tabSelected="1" zoomScalePageLayoutView="0" workbookViewId="0" topLeftCell="A1">
      <selection activeCell="N1" sqref="N1"/>
    </sheetView>
  </sheetViews>
  <sheetFormatPr defaultColWidth="9.140625" defaultRowHeight="12.75"/>
  <cols>
    <col min="1" max="1" width="10.28125" style="0" customWidth="1"/>
    <col min="2" max="14" width="10.7109375" style="0" customWidth="1"/>
  </cols>
  <sheetData>
    <row r="1" spans="1:5" ht="20.25">
      <c r="A1" s="34" t="s">
        <v>12</v>
      </c>
      <c r="B1" s="34"/>
      <c r="C1" s="34"/>
      <c r="D1" s="34"/>
      <c r="E1" s="34"/>
    </row>
    <row r="2" spans="1:2" s="6" customFormat="1" ht="18.75" customHeight="1">
      <c r="A2" s="4"/>
      <c r="B2" s="5"/>
    </row>
    <row r="3" spans="2:14" ht="12.75">
      <c r="B3" s="27">
        <v>0</v>
      </c>
      <c r="C3" s="27">
        <v>0.06</v>
      </c>
      <c r="D3" s="27">
        <v>0.12</v>
      </c>
      <c r="E3" s="27">
        <v>0.18</v>
      </c>
      <c r="F3" s="27">
        <v>0.211</v>
      </c>
      <c r="G3" s="27">
        <v>0.244</v>
      </c>
      <c r="H3" s="27">
        <v>0.273</v>
      </c>
      <c r="I3" s="27">
        <v>0.304</v>
      </c>
      <c r="J3" s="27">
        <v>0.335</v>
      </c>
      <c r="K3" s="27">
        <v>0.366</v>
      </c>
      <c r="L3" s="27">
        <v>0.42</v>
      </c>
      <c r="M3" s="27">
        <v>0.46</v>
      </c>
      <c r="N3" s="27">
        <v>0.5</v>
      </c>
    </row>
    <row r="4" spans="1:15" ht="12.75" customHeight="1">
      <c r="A4" s="29" t="s">
        <v>1</v>
      </c>
      <c r="B4" s="31" t="s">
        <v>0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3"/>
      <c r="O4" s="15"/>
    </row>
    <row r="5" spans="1:16" ht="12.75" customHeight="1">
      <c r="A5" s="30"/>
      <c r="B5" s="12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>
        <v>7</v>
      </c>
      <c r="I5" s="13">
        <v>8</v>
      </c>
      <c r="J5" s="13">
        <v>9</v>
      </c>
      <c r="K5" s="13">
        <v>10</v>
      </c>
      <c r="L5" s="13">
        <v>11</v>
      </c>
      <c r="M5" s="13">
        <v>12</v>
      </c>
      <c r="N5" s="14">
        <v>13</v>
      </c>
      <c r="O5" s="15"/>
      <c r="P5" s="15"/>
    </row>
    <row r="6" spans="1:16" ht="12.75">
      <c r="A6" s="1">
        <v>1</v>
      </c>
      <c r="B6" s="22">
        <v>1871.26</v>
      </c>
      <c r="C6" s="22">
        <v>1983.54</v>
      </c>
      <c r="D6" s="22">
        <v>2095.81</v>
      </c>
      <c r="E6" s="22">
        <v>2208.09</v>
      </c>
      <c r="F6" s="22">
        <v>2266.1</v>
      </c>
      <c r="G6" s="22">
        <v>2327.85</v>
      </c>
      <c r="H6" s="22">
        <v>2382.11</v>
      </c>
      <c r="I6" s="22">
        <v>2440.12</v>
      </c>
      <c r="J6" s="22">
        <v>2498.13</v>
      </c>
      <c r="K6" s="22">
        <v>2556.14</v>
      </c>
      <c r="L6" s="22">
        <v>2657.19</v>
      </c>
      <c r="M6" s="22">
        <v>2732.04</v>
      </c>
      <c r="N6" s="22">
        <v>2806.89</v>
      </c>
      <c r="O6" s="15"/>
      <c r="P6" s="15"/>
    </row>
    <row r="7" spans="1:16" ht="12.75">
      <c r="A7" s="2">
        <v>2</v>
      </c>
      <c r="B7" s="22">
        <v>2006.85</v>
      </c>
      <c r="C7" s="22">
        <v>2127.26</v>
      </c>
      <c r="D7" s="22">
        <v>2247.67</v>
      </c>
      <c r="E7" s="22">
        <v>2368.08</v>
      </c>
      <c r="F7" s="22">
        <v>2430.3</v>
      </c>
      <c r="G7" s="22">
        <v>2496.52</v>
      </c>
      <c r="H7" s="22">
        <v>2554.72</v>
      </c>
      <c r="I7" s="22">
        <v>2616.93</v>
      </c>
      <c r="J7" s="22">
        <v>2679.14</v>
      </c>
      <c r="K7" s="22">
        <v>2741.36</v>
      </c>
      <c r="L7" s="22">
        <v>2849.73</v>
      </c>
      <c r="M7" s="22">
        <v>2930</v>
      </c>
      <c r="N7" s="22">
        <v>3010.28</v>
      </c>
      <c r="O7" s="15"/>
      <c r="P7" s="15"/>
    </row>
    <row r="8" spans="1:16" ht="12.75">
      <c r="A8" s="2">
        <v>3</v>
      </c>
      <c r="B8" s="22">
        <v>2284.62</v>
      </c>
      <c r="C8" s="22">
        <v>2421.7</v>
      </c>
      <c r="D8" s="22">
        <v>2558.77</v>
      </c>
      <c r="E8" s="22">
        <v>2695.85</v>
      </c>
      <c r="F8" s="22">
        <v>2766.67</v>
      </c>
      <c r="G8" s="22">
        <v>2842.07</v>
      </c>
      <c r="H8" s="22">
        <v>2908.32</v>
      </c>
      <c r="I8" s="22">
        <v>2979.14</v>
      </c>
      <c r="J8" s="22">
        <v>3049.97</v>
      </c>
      <c r="K8" s="22">
        <v>3120.79</v>
      </c>
      <c r="L8" s="22">
        <v>3244.16</v>
      </c>
      <c r="M8" s="22">
        <v>3335.55</v>
      </c>
      <c r="N8" s="22">
        <v>3426.93</v>
      </c>
      <c r="O8" s="15"/>
      <c r="P8" s="15"/>
    </row>
    <row r="9" spans="1:16" ht="12.75">
      <c r="A9" s="2">
        <v>4</v>
      </c>
      <c r="B9" s="22">
        <v>2752.38</v>
      </c>
      <c r="C9" s="22">
        <v>2917.52</v>
      </c>
      <c r="D9" s="22">
        <v>3082.67</v>
      </c>
      <c r="E9" s="22">
        <v>3247.81</v>
      </c>
      <c r="F9" s="22">
        <v>3333.13</v>
      </c>
      <c r="G9" s="22">
        <v>3423.96</v>
      </c>
      <c r="H9" s="22">
        <v>3503.78</v>
      </c>
      <c r="I9" s="22">
        <v>3589.1</v>
      </c>
      <c r="J9" s="22">
        <v>3674.43</v>
      </c>
      <c r="K9" s="22">
        <v>3759.75</v>
      </c>
      <c r="L9" s="22">
        <v>3908.38</v>
      </c>
      <c r="M9" s="22">
        <v>4018.47</v>
      </c>
      <c r="N9" s="22">
        <v>4128.57</v>
      </c>
      <c r="O9" s="15"/>
      <c r="P9" s="15"/>
    </row>
    <row r="10" spans="1:16" ht="12.75">
      <c r="A10" s="2">
        <v>5</v>
      </c>
      <c r="B10" s="22">
        <v>3092.09</v>
      </c>
      <c r="C10" s="22">
        <v>3277.62</v>
      </c>
      <c r="D10" s="22">
        <v>3463.14</v>
      </c>
      <c r="E10" s="22">
        <v>3648.67</v>
      </c>
      <c r="F10" s="22">
        <v>3744.52</v>
      </c>
      <c r="G10" s="22">
        <v>3846.56</v>
      </c>
      <c r="H10" s="22">
        <v>3936.23</v>
      </c>
      <c r="I10" s="22">
        <v>4032.09</v>
      </c>
      <c r="J10" s="22">
        <v>4127.94</v>
      </c>
      <c r="K10" s="22">
        <v>4223.79</v>
      </c>
      <c r="L10" s="22">
        <v>4390.77</v>
      </c>
      <c r="M10" s="22">
        <v>4514.45</v>
      </c>
      <c r="N10" s="22">
        <v>4638.14</v>
      </c>
      <c r="O10" s="15"/>
      <c r="P10" s="15"/>
    </row>
    <row r="11" spans="1:16" ht="12.75">
      <c r="A11" s="2">
        <v>6</v>
      </c>
      <c r="B11" s="22">
        <v>3242.33</v>
      </c>
      <c r="C11" s="22">
        <v>3436.87</v>
      </c>
      <c r="D11" s="22">
        <v>3631.41</v>
      </c>
      <c r="E11" s="22">
        <v>3825.95</v>
      </c>
      <c r="F11" s="22">
        <v>3926.46</v>
      </c>
      <c r="G11" s="22">
        <v>4033.46</v>
      </c>
      <c r="H11" s="22">
        <v>4127.49</v>
      </c>
      <c r="I11" s="22">
        <v>4228</v>
      </c>
      <c r="J11" s="22">
        <v>4328.51</v>
      </c>
      <c r="K11" s="22">
        <v>4429.02</v>
      </c>
      <c r="L11" s="22">
        <v>4604.11</v>
      </c>
      <c r="M11" s="22">
        <v>4733.8</v>
      </c>
      <c r="N11" s="22">
        <v>4863.5</v>
      </c>
      <c r="O11" s="15"/>
      <c r="P11" s="15"/>
    </row>
    <row r="12" spans="1:16" ht="12.75">
      <c r="A12" s="2">
        <v>7</v>
      </c>
      <c r="B12" s="22">
        <v>3403.23</v>
      </c>
      <c r="C12" s="22">
        <v>3607.42</v>
      </c>
      <c r="D12" s="22">
        <v>3811.62</v>
      </c>
      <c r="E12" s="22">
        <v>4015.81</v>
      </c>
      <c r="F12" s="22">
        <v>4121.31</v>
      </c>
      <c r="G12" s="22">
        <v>4233.62</v>
      </c>
      <c r="H12" s="22">
        <v>4332.31</v>
      </c>
      <c r="I12" s="22">
        <v>4437.81</v>
      </c>
      <c r="J12" s="22">
        <v>4543.31</v>
      </c>
      <c r="K12" s="22">
        <v>4648.81</v>
      </c>
      <c r="L12" s="22">
        <v>4832.59</v>
      </c>
      <c r="M12" s="22">
        <v>4968.72</v>
      </c>
      <c r="N12" s="22">
        <v>5104.85</v>
      </c>
      <c r="O12" s="15"/>
      <c r="P12" s="15"/>
    </row>
    <row r="13" spans="1:16" ht="12.75">
      <c r="A13" s="2">
        <v>8</v>
      </c>
      <c r="B13" s="22">
        <v>3615.27</v>
      </c>
      <c r="C13" s="22">
        <v>3832.19</v>
      </c>
      <c r="D13" s="22">
        <v>4049.1</v>
      </c>
      <c r="E13" s="22">
        <v>4266.02</v>
      </c>
      <c r="F13" s="22">
        <v>4378.09</v>
      </c>
      <c r="G13" s="22">
        <v>4497.4</v>
      </c>
      <c r="H13" s="22">
        <v>4602.24</v>
      </c>
      <c r="I13" s="22">
        <v>4714.31</v>
      </c>
      <c r="J13" s="22">
        <v>4826.39</v>
      </c>
      <c r="K13" s="22">
        <v>4938.46</v>
      </c>
      <c r="L13" s="22">
        <v>5133.68</v>
      </c>
      <c r="M13" s="22">
        <v>5278.29</v>
      </c>
      <c r="N13" s="22">
        <v>5422.91</v>
      </c>
      <c r="O13" s="15"/>
      <c r="P13" s="15"/>
    </row>
    <row r="14" spans="1:16" ht="12.75">
      <c r="A14" s="2">
        <v>9</v>
      </c>
      <c r="B14" s="22">
        <v>4041.78</v>
      </c>
      <c r="C14" s="22">
        <f>$B14*(1+C$3)</f>
        <v>4284.286800000001</v>
      </c>
      <c r="D14" s="22">
        <f aca="true" t="shared" si="0" ref="D14:N16">$B14*(1+D$3)</f>
        <v>4526.793600000001</v>
      </c>
      <c r="E14" s="22">
        <f t="shared" si="0"/>
        <v>4769.3004</v>
      </c>
      <c r="F14" s="22">
        <f t="shared" si="0"/>
        <v>4894.59558</v>
      </c>
      <c r="G14" s="22">
        <f t="shared" si="0"/>
        <v>5027.97432</v>
      </c>
      <c r="H14" s="22">
        <f t="shared" si="0"/>
        <v>5145.185940000001</v>
      </c>
      <c r="I14" s="22">
        <f t="shared" si="0"/>
        <v>5270.48112</v>
      </c>
      <c r="J14" s="22">
        <f t="shared" si="0"/>
        <v>5395.7763</v>
      </c>
      <c r="K14" s="22">
        <f t="shared" si="0"/>
        <v>5521.0714800000005</v>
      </c>
      <c r="L14" s="22">
        <f t="shared" si="0"/>
        <v>5739.3276</v>
      </c>
      <c r="M14" s="22">
        <f t="shared" si="0"/>
        <v>5900.9988</v>
      </c>
      <c r="N14" s="22">
        <f t="shared" si="0"/>
        <v>6062.67</v>
      </c>
      <c r="O14" s="15"/>
      <c r="P14" s="15"/>
    </row>
    <row r="15" spans="1:16" ht="12.75">
      <c r="A15" s="2">
        <v>10</v>
      </c>
      <c r="B15" s="22">
        <v>4358.52</v>
      </c>
      <c r="C15" s="22">
        <f>$B15*(1+C$3)</f>
        <v>4620.0312</v>
      </c>
      <c r="D15" s="22">
        <f t="shared" si="0"/>
        <v>4881.542400000001</v>
      </c>
      <c r="E15" s="22">
        <f t="shared" si="0"/>
        <v>5143.0536</v>
      </c>
      <c r="F15" s="22">
        <f t="shared" si="0"/>
        <v>5278.167720000001</v>
      </c>
      <c r="G15" s="22">
        <f t="shared" si="0"/>
        <v>5421.99888</v>
      </c>
      <c r="H15" s="22">
        <f t="shared" si="0"/>
        <v>5548.395960000001</v>
      </c>
      <c r="I15" s="22">
        <f t="shared" si="0"/>
        <v>5683.510080000001</v>
      </c>
      <c r="J15" s="22">
        <f t="shared" si="0"/>
        <v>5818.6242</v>
      </c>
      <c r="K15" s="22">
        <f t="shared" si="0"/>
        <v>5953.738320000001</v>
      </c>
      <c r="L15" s="22">
        <f t="shared" si="0"/>
        <v>6189.0984</v>
      </c>
      <c r="M15" s="22">
        <f t="shared" si="0"/>
        <v>6363.439200000001</v>
      </c>
      <c r="N15" s="22">
        <f t="shared" si="0"/>
        <v>6537.780000000001</v>
      </c>
      <c r="O15" s="15"/>
      <c r="P15" s="15"/>
    </row>
    <row r="16" spans="1:16" ht="12.75">
      <c r="A16" s="3">
        <v>11</v>
      </c>
      <c r="B16" s="22">
        <v>4977.43</v>
      </c>
      <c r="C16" s="22">
        <f>$B16*(1+C$3)</f>
        <v>5276.0758000000005</v>
      </c>
      <c r="D16" s="22">
        <f t="shared" si="0"/>
        <v>5574.721600000001</v>
      </c>
      <c r="E16" s="22">
        <f t="shared" si="0"/>
        <v>5873.3674</v>
      </c>
      <c r="F16" s="22">
        <f t="shared" si="0"/>
        <v>6027.667730000001</v>
      </c>
      <c r="G16" s="22">
        <f t="shared" si="0"/>
        <v>6191.92292</v>
      </c>
      <c r="H16" s="22">
        <f t="shared" si="0"/>
        <v>6336.268390000001</v>
      </c>
      <c r="I16" s="22">
        <f t="shared" si="0"/>
        <v>6490.56872</v>
      </c>
      <c r="J16" s="22">
        <f t="shared" si="0"/>
        <v>6644.86905</v>
      </c>
      <c r="K16" s="22">
        <f t="shared" si="0"/>
        <v>6799.169380000001</v>
      </c>
      <c r="L16" s="22">
        <f t="shared" si="0"/>
        <v>7067.9506</v>
      </c>
      <c r="M16" s="22">
        <f t="shared" si="0"/>
        <v>7267.0478</v>
      </c>
      <c r="N16" s="22">
        <f t="shared" si="0"/>
        <v>7466.145</v>
      </c>
      <c r="O16" s="15"/>
      <c r="P16" s="15"/>
    </row>
    <row r="17" spans="15:16" ht="12.75">
      <c r="O17" s="15"/>
      <c r="P17" s="15"/>
    </row>
    <row r="18" spans="1:16" ht="12.7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5"/>
      <c r="P18" s="15"/>
    </row>
    <row r="19" spans="1:16" ht="12.7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5"/>
      <c r="P19" s="15"/>
    </row>
    <row r="20" spans="1:15" ht="12.75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5"/>
    </row>
    <row r="21" spans="1:15" ht="12.75">
      <c r="A21" s="15"/>
      <c r="B21" s="28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5"/>
    </row>
    <row r="22" spans="1:15" ht="12.75">
      <c r="A22" s="15"/>
      <c r="B22" s="28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5"/>
    </row>
    <row r="23" spans="1:15" ht="12.75">
      <c r="A23" s="15"/>
      <c r="B23" s="28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5"/>
    </row>
    <row r="24" spans="1:15" ht="12.75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5"/>
    </row>
    <row r="25" spans="1:15" ht="12.75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5"/>
    </row>
    <row r="26" spans="1:15" ht="12.75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5"/>
    </row>
    <row r="27" spans="1:15" ht="12.75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5"/>
    </row>
    <row r="28" spans="1:15" ht="12.75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5"/>
    </row>
    <row r="29" spans="2:14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</row>
    <row r="30" spans="2:14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</row>
    <row r="31" spans="2:14" ht="12.75"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</row>
    <row r="32" spans="2:14" ht="12.75"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</row>
  </sheetData>
  <sheetProtection/>
  <mergeCells count="3">
    <mergeCell ref="A4:A5"/>
    <mergeCell ref="B4:N4"/>
    <mergeCell ref="A1:E1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Z32"/>
  <sheetViews>
    <sheetView zoomScalePageLayoutView="0" workbookViewId="0" topLeftCell="A1">
      <selection activeCell="B3" sqref="B3:K3"/>
    </sheetView>
  </sheetViews>
  <sheetFormatPr defaultColWidth="9.140625" defaultRowHeight="12.75"/>
  <cols>
    <col min="2" max="2" width="10.140625" style="0" customWidth="1"/>
    <col min="3" max="11" width="9.28125" style="0" customWidth="1"/>
    <col min="13" max="23" width="0" style="0" hidden="1" customWidth="1"/>
  </cols>
  <sheetData>
    <row r="3" spans="2:11" ht="12.75">
      <c r="B3" s="35" t="s">
        <v>9</v>
      </c>
      <c r="C3" s="36"/>
      <c r="D3" s="36"/>
      <c r="E3" s="36"/>
      <c r="F3" s="36"/>
      <c r="G3" s="36"/>
      <c r="H3" s="36"/>
      <c r="I3" s="36"/>
      <c r="J3" s="36"/>
      <c r="K3" s="37"/>
    </row>
    <row r="4" spans="2:11" ht="13.5" customHeight="1">
      <c r="B4" s="11" t="s">
        <v>4</v>
      </c>
      <c r="C4" s="38" t="s">
        <v>2</v>
      </c>
      <c r="D4" s="39"/>
      <c r="E4" s="39"/>
      <c r="F4" s="39"/>
      <c r="G4" s="39"/>
      <c r="H4" s="39"/>
      <c r="I4" s="39"/>
      <c r="J4" s="39"/>
      <c r="K4" s="40"/>
    </row>
    <row r="5" spans="2:11" ht="14.25" customHeight="1">
      <c r="B5" s="10" t="s">
        <v>3</v>
      </c>
      <c r="C5" s="7">
        <v>16</v>
      </c>
      <c r="D5" s="7">
        <v>17</v>
      </c>
      <c r="E5" s="7">
        <v>18</v>
      </c>
      <c r="F5" s="7">
        <v>19</v>
      </c>
      <c r="G5" s="7">
        <v>20</v>
      </c>
      <c r="H5" s="7">
        <v>21</v>
      </c>
      <c r="I5" s="7">
        <v>22</v>
      </c>
      <c r="J5" s="7">
        <v>23</v>
      </c>
      <c r="K5" s="7">
        <v>24</v>
      </c>
    </row>
    <row r="6" spans="2:26" ht="12.75">
      <c r="B6" s="8">
        <v>1</v>
      </c>
      <c r="C6" s="9">
        <f>ROUND(O6/12,2)</f>
        <v>116.95</v>
      </c>
      <c r="D6" s="9">
        <f aca="true" t="shared" si="0" ref="D6:K6">ROUND(P6/12,2)</f>
        <v>110.08</v>
      </c>
      <c r="E6" s="9">
        <f t="shared" si="0"/>
        <v>103.96</v>
      </c>
      <c r="F6" s="9">
        <f t="shared" si="0"/>
        <v>98.48</v>
      </c>
      <c r="G6" s="9">
        <f t="shared" si="0"/>
        <v>93.57</v>
      </c>
      <c r="H6" s="9">
        <f t="shared" si="0"/>
        <v>89.11</v>
      </c>
      <c r="I6" s="9">
        <f t="shared" si="0"/>
        <v>85.06</v>
      </c>
      <c r="J6" s="9">
        <f t="shared" si="0"/>
        <v>81.36</v>
      </c>
      <c r="K6" s="9">
        <f t="shared" si="0"/>
        <v>77.97</v>
      </c>
      <c r="M6">
        <f>12*'Harjoittelukoulut 1.9.2012'!B6</f>
        <v>22455.12</v>
      </c>
      <c r="N6">
        <v>1</v>
      </c>
      <c r="O6" s="23">
        <f>ROUND(($M6/C$5)*$N6,1)</f>
        <v>1403.4</v>
      </c>
      <c r="P6" s="23">
        <f aca="true" t="shared" si="1" ref="P6:W6">ROUND(($M6/D$5)*$N6,1)</f>
        <v>1320.9</v>
      </c>
      <c r="Q6" s="23">
        <f t="shared" si="1"/>
        <v>1247.5</v>
      </c>
      <c r="R6" s="23">
        <f t="shared" si="1"/>
        <v>1181.8</v>
      </c>
      <c r="S6" s="23">
        <f t="shared" si="1"/>
        <v>1122.8</v>
      </c>
      <c r="T6" s="23">
        <f t="shared" si="1"/>
        <v>1069.3</v>
      </c>
      <c r="U6" s="23">
        <f t="shared" si="1"/>
        <v>1020.7</v>
      </c>
      <c r="V6" s="23">
        <f t="shared" si="1"/>
        <v>976.3</v>
      </c>
      <c r="W6" s="23">
        <f t="shared" si="1"/>
        <v>935.6</v>
      </c>
      <c r="X6" s="23"/>
      <c r="Y6" s="23"/>
      <c r="Z6" s="23"/>
    </row>
    <row r="7" spans="2:23" ht="12.75">
      <c r="B7" s="8">
        <v>2</v>
      </c>
      <c r="C7" s="9">
        <f aca="true" t="shared" si="2" ref="C7:C16">ROUND(O7/12,2)</f>
        <v>125.43</v>
      </c>
      <c r="D7" s="9">
        <f aca="true" t="shared" si="3" ref="D7:D16">ROUND(P7/12,2)</f>
        <v>118.05</v>
      </c>
      <c r="E7" s="9">
        <f aca="true" t="shared" si="4" ref="E7:E16">ROUND(Q7/12,2)</f>
        <v>111.49</v>
      </c>
      <c r="F7" s="9">
        <f aca="true" t="shared" si="5" ref="F7:F16">ROUND(R7/12,2)</f>
        <v>105.63</v>
      </c>
      <c r="G7" s="9">
        <f aca="true" t="shared" si="6" ref="G7:G16">ROUND(S7/12,2)</f>
        <v>100.34</v>
      </c>
      <c r="H7" s="9">
        <f aca="true" t="shared" si="7" ref="H7:H16">ROUND(T7/12,2)</f>
        <v>95.57</v>
      </c>
      <c r="I7" s="9">
        <f aca="true" t="shared" si="8" ref="I7:I16">ROUND(U7/12,2)</f>
        <v>91.22</v>
      </c>
      <c r="J7" s="9">
        <f aca="true" t="shared" si="9" ref="J7:J16">ROUND(V7/12,2)</f>
        <v>87.26</v>
      </c>
      <c r="K7" s="9">
        <f aca="true" t="shared" si="10" ref="K7:K16">ROUND(W7/12,2)</f>
        <v>83.62</v>
      </c>
      <c r="M7">
        <f>12*'Harjoittelukoulut 1.9.2012'!B7</f>
        <v>24082.199999999997</v>
      </c>
      <c r="N7">
        <v>1</v>
      </c>
      <c r="O7" s="23">
        <f aca="true" t="shared" si="11" ref="O7:O16">ROUND(($M7/C$5)*$N7,1)</f>
        <v>1505.1</v>
      </c>
      <c r="P7" s="23">
        <f aca="true" t="shared" si="12" ref="P7:P16">ROUND(($M7/D$5)*$N7,1)</f>
        <v>1416.6</v>
      </c>
      <c r="Q7" s="23">
        <f aca="true" t="shared" si="13" ref="Q7:Q16">ROUND(($M7/E$5)*$N7,1)</f>
        <v>1337.9</v>
      </c>
      <c r="R7" s="23">
        <f aca="true" t="shared" si="14" ref="R7:R16">ROUND(($M7/F$5)*$N7,1)</f>
        <v>1267.5</v>
      </c>
      <c r="S7" s="23">
        <f aca="true" t="shared" si="15" ref="S7:S16">ROUND(($M7/G$5)*$N7,1)</f>
        <v>1204.1</v>
      </c>
      <c r="T7" s="23">
        <f aca="true" t="shared" si="16" ref="T7:T16">ROUND(($M7/H$5)*$N7,1)</f>
        <v>1146.8</v>
      </c>
      <c r="U7" s="23">
        <f aca="true" t="shared" si="17" ref="U7:U16">ROUND(($M7/I$5)*$N7,1)</f>
        <v>1094.6</v>
      </c>
      <c r="V7" s="23">
        <f aca="true" t="shared" si="18" ref="V7:V16">ROUND(($M7/J$5)*$N7,1)</f>
        <v>1047.1</v>
      </c>
      <c r="W7" s="23">
        <f aca="true" t="shared" si="19" ref="W7:W16">ROUND(($M7/K$5)*$N7,1)</f>
        <v>1003.4</v>
      </c>
    </row>
    <row r="8" spans="2:23" ht="12.75">
      <c r="B8" s="8">
        <v>3</v>
      </c>
      <c r="C8" s="9">
        <f t="shared" si="2"/>
        <v>142.79</v>
      </c>
      <c r="D8" s="9">
        <f t="shared" si="3"/>
        <v>134.39</v>
      </c>
      <c r="E8" s="9">
        <f t="shared" si="4"/>
        <v>126.93</v>
      </c>
      <c r="F8" s="9">
        <f t="shared" si="5"/>
        <v>120.24</v>
      </c>
      <c r="G8" s="9">
        <f t="shared" si="6"/>
        <v>114.23</v>
      </c>
      <c r="H8" s="9">
        <f t="shared" si="7"/>
        <v>108.79</v>
      </c>
      <c r="I8" s="9">
        <f t="shared" si="8"/>
        <v>103.85</v>
      </c>
      <c r="J8" s="9">
        <f t="shared" si="9"/>
        <v>99.33</v>
      </c>
      <c r="K8" s="9">
        <f t="shared" si="10"/>
        <v>95.19</v>
      </c>
      <c r="M8">
        <f>12*'Harjoittelukoulut 1.9.2012'!B8</f>
        <v>27415.44</v>
      </c>
      <c r="N8">
        <v>1</v>
      </c>
      <c r="O8" s="23">
        <f t="shared" si="11"/>
        <v>1713.5</v>
      </c>
      <c r="P8" s="23">
        <f t="shared" si="12"/>
        <v>1612.7</v>
      </c>
      <c r="Q8" s="23">
        <f t="shared" si="13"/>
        <v>1523.1</v>
      </c>
      <c r="R8" s="23">
        <f t="shared" si="14"/>
        <v>1442.9</v>
      </c>
      <c r="S8" s="23">
        <f t="shared" si="15"/>
        <v>1370.8</v>
      </c>
      <c r="T8" s="23">
        <f t="shared" si="16"/>
        <v>1305.5</v>
      </c>
      <c r="U8" s="23">
        <f t="shared" si="17"/>
        <v>1246.2</v>
      </c>
      <c r="V8" s="23">
        <f t="shared" si="18"/>
        <v>1192</v>
      </c>
      <c r="W8" s="23">
        <f t="shared" si="19"/>
        <v>1142.3</v>
      </c>
    </row>
    <row r="9" spans="2:23" ht="12.75">
      <c r="B9" s="8">
        <v>4</v>
      </c>
      <c r="C9" s="9">
        <f t="shared" si="2"/>
        <v>165.14</v>
      </c>
      <c r="D9" s="9">
        <f t="shared" si="3"/>
        <v>155.43</v>
      </c>
      <c r="E9" s="9">
        <f t="shared" si="4"/>
        <v>146.79</v>
      </c>
      <c r="F9" s="9">
        <f t="shared" si="5"/>
        <v>139.07</v>
      </c>
      <c r="G9" s="9">
        <f t="shared" si="6"/>
        <v>132.12</v>
      </c>
      <c r="H9" s="9">
        <f t="shared" si="7"/>
        <v>125.83</v>
      </c>
      <c r="I9" s="9">
        <f t="shared" si="8"/>
        <v>120.1</v>
      </c>
      <c r="J9" s="9">
        <f t="shared" si="9"/>
        <v>114.88</v>
      </c>
      <c r="K9" s="9">
        <f t="shared" si="10"/>
        <v>110.09</v>
      </c>
      <c r="M9">
        <f>12*'Harjoittelukoulut 1.9.2012'!B9</f>
        <v>33028.56</v>
      </c>
      <c r="N9">
        <v>0.96</v>
      </c>
      <c r="O9" s="23">
        <f t="shared" si="11"/>
        <v>1981.7</v>
      </c>
      <c r="P9" s="23">
        <f t="shared" si="12"/>
        <v>1865.1</v>
      </c>
      <c r="Q9" s="23">
        <f t="shared" si="13"/>
        <v>1761.5</v>
      </c>
      <c r="R9" s="23">
        <f t="shared" si="14"/>
        <v>1668.8</v>
      </c>
      <c r="S9" s="23">
        <f t="shared" si="15"/>
        <v>1585.4</v>
      </c>
      <c r="T9" s="23">
        <f t="shared" si="16"/>
        <v>1509.9</v>
      </c>
      <c r="U9" s="23">
        <f t="shared" si="17"/>
        <v>1441.2</v>
      </c>
      <c r="V9" s="23">
        <f t="shared" si="18"/>
        <v>1378.6</v>
      </c>
      <c r="W9" s="23">
        <f t="shared" si="19"/>
        <v>1321.1</v>
      </c>
    </row>
    <row r="10" spans="2:23" ht="12.75">
      <c r="B10" s="8">
        <v>5</v>
      </c>
      <c r="C10" s="9">
        <f t="shared" si="2"/>
        <v>162.33</v>
      </c>
      <c r="D10" s="9">
        <f t="shared" si="3"/>
        <v>152.78</v>
      </c>
      <c r="E10" s="9">
        <f t="shared" si="4"/>
        <v>144.3</v>
      </c>
      <c r="F10" s="9">
        <f t="shared" si="5"/>
        <v>136.7</v>
      </c>
      <c r="G10" s="9">
        <f t="shared" si="6"/>
        <v>129.87</v>
      </c>
      <c r="H10" s="9">
        <f t="shared" si="7"/>
        <v>123.68</v>
      </c>
      <c r="I10" s="9">
        <f t="shared" si="8"/>
        <v>118.06</v>
      </c>
      <c r="J10" s="9">
        <f t="shared" si="9"/>
        <v>112.93</v>
      </c>
      <c r="K10" s="9">
        <f t="shared" si="10"/>
        <v>108.23</v>
      </c>
      <c r="M10">
        <f>12*'Harjoittelukoulut 1.9.2012'!B10</f>
        <v>37105.08</v>
      </c>
      <c r="N10">
        <v>0.84</v>
      </c>
      <c r="O10" s="23">
        <f t="shared" si="11"/>
        <v>1948</v>
      </c>
      <c r="P10" s="23">
        <f t="shared" si="12"/>
        <v>1833.4</v>
      </c>
      <c r="Q10" s="23">
        <f t="shared" si="13"/>
        <v>1731.6</v>
      </c>
      <c r="R10" s="23">
        <f t="shared" si="14"/>
        <v>1640.4</v>
      </c>
      <c r="S10" s="23">
        <f t="shared" si="15"/>
        <v>1558.4</v>
      </c>
      <c r="T10" s="23">
        <f t="shared" si="16"/>
        <v>1484.2</v>
      </c>
      <c r="U10" s="23">
        <f t="shared" si="17"/>
        <v>1416.7</v>
      </c>
      <c r="V10" s="23">
        <f t="shared" si="18"/>
        <v>1355.1</v>
      </c>
      <c r="W10" s="23">
        <f t="shared" si="19"/>
        <v>1298.7</v>
      </c>
    </row>
    <row r="11" spans="2:23" ht="12.75">
      <c r="B11" s="8">
        <v>6</v>
      </c>
      <c r="C11" s="9">
        <f t="shared" si="2"/>
        <v>164.14</v>
      </c>
      <c r="D11" s="9">
        <f t="shared" si="3"/>
        <v>154.48</v>
      </c>
      <c r="E11" s="9">
        <f t="shared" si="4"/>
        <v>145.91</v>
      </c>
      <c r="F11" s="9">
        <f t="shared" si="5"/>
        <v>138.23</v>
      </c>
      <c r="G11" s="9">
        <f t="shared" si="6"/>
        <v>131.32</v>
      </c>
      <c r="H11" s="9">
        <f t="shared" si="7"/>
        <v>125.06</v>
      </c>
      <c r="I11" s="9">
        <f t="shared" si="8"/>
        <v>119.38</v>
      </c>
      <c r="J11" s="9">
        <f t="shared" si="9"/>
        <v>114.18</v>
      </c>
      <c r="K11" s="9">
        <f t="shared" si="10"/>
        <v>109.43</v>
      </c>
      <c r="M11">
        <f>12*'Harjoittelukoulut 1.9.2012'!B11</f>
        <v>38907.96</v>
      </c>
      <c r="N11">
        <v>0.81</v>
      </c>
      <c r="O11" s="23">
        <f t="shared" si="11"/>
        <v>1969.7</v>
      </c>
      <c r="P11" s="23">
        <f t="shared" si="12"/>
        <v>1853.8</v>
      </c>
      <c r="Q11" s="23">
        <f t="shared" si="13"/>
        <v>1750.9</v>
      </c>
      <c r="R11" s="23">
        <f t="shared" si="14"/>
        <v>1658.7</v>
      </c>
      <c r="S11" s="23">
        <f t="shared" si="15"/>
        <v>1575.8</v>
      </c>
      <c r="T11" s="23">
        <f t="shared" si="16"/>
        <v>1500.7</v>
      </c>
      <c r="U11" s="23">
        <f t="shared" si="17"/>
        <v>1432.5</v>
      </c>
      <c r="V11" s="23">
        <f t="shared" si="18"/>
        <v>1370.2</v>
      </c>
      <c r="W11" s="23">
        <f t="shared" si="19"/>
        <v>1313.1</v>
      </c>
    </row>
    <row r="12" spans="2:23" ht="12.75">
      <c r="B12" s="8">
        <v>7</v>
      </c>
      <c r="C12" s="9">
        <f t="shared" si="2"/>
        <v>168.03</v>
      </c>
      <c r="D12" s="9">
        <f t="shared" si="3"/>
        <v>158.15</v>
      </c>
      <c r="E12" s="9">
        <f t="shared" si="4"/>
        <v>149.37</v>
      </c>
      <c r="F12" s="9">
        <f t="shared" si="5"/>
        <v>141.5</v>
      </c>
      <c r="G12" s="9">
        <f t="shared" si="6"/>
        <v>134.43</v>
      </c>
      <c r="H12" s="9">
        <f t="shared" si="7"/>
        <v>128.03</v>
      </c>
      <c r="I12" s="9">
        <f t="shared" si="8"/>
        <v>122.21</v>
      </c>
      <c r="J12" s="9">
        <f t="shared" si="9"/>
        <v>116.89</v>
      </c>
      <c r="K12" s="9">
        <f t="shared" si="10"/>
        <v>112.03</v>
      </c>
      <c r="M12">
        <f>12*'Harjoittelukoulut 1.9.2012'!B12</f>
        <v>40838.76</v>
      </c>
      <c r="N12">
        <v>0.79</v>
      </c>
      <c r="O12" s="23">
        <f t="shared" si="11"/>
        <v>2016.4</v>
      </c>
      <c r="P12" s="23">
        <f t="shared" si="12"/>
        <v>1897.8</v>
      </c>
      <c r="Q12" s="23">
        <f t="shared" si="13"/>
        <v>1792.4</v>
      </c>
      <c r="R12" s="23">
        <f t="shared" si="14"/>
        <v>1698</v>
      </c>
      <c r="S12" s="23">
        <f t="shared" si="15"/>
        <v>1613.1</v>
      </c>
      <c r="T12" s="23">
        <f t="shared" si="16"/>
        <v>1536.3</v>
      </c>
      <c r="U12" s="23">
        <f t="shared" si="17"/>
        <v>1466.5</v>
      </c>
      <c r="V12" s="23">
        <f t="shared" si="18"/>
        <v>1402.7</v>
      </c>
      <c r="W12" s="23">
        <f t="shared" si="19"/>
        <v>1344.3</v>
      </c>
    </row>
    <row r="13" spans="2:23" ht="12.75">
      <c r="B13" s="8">
        <v>8</v>
      </c>
      <c r="C13" s="9">
        <f t="shared" si="2"/>
        <v>164.95</v>
      </c>
      <c r="D13" s="9">
        <f t="shared" si="3"/>
        <v>155.24</v>
      </c>
      <c r="E13" s="9">
        <f t="shared" si="4"/>
        <v>146.62</v>
      </c>
      <c r="F13" s="9">
        <f t="shared" si="5"/>
        <v>138.9</v>
      </c>
      <c r="G13" s="9">
        <f t="shared" si="6"/>
        <v>131.96</v>
      </c>
      <c r="H13" s="9">
        <f t="shared" si="7"/>
        <v>125.68</v>
      </c>
      <c r="I13" s="9">
        <f t="shared" si="8"/>
        <v>119.96</v>
      </c>
      <c r="J13" s="9">
        <f t="shared" si="9"/>
        <v>114.74</v>
      </c>
      <c r="K13" s="9">
        <f t="shared" si="10"/>
        <v>109.97</v>
      </c>
      <c r="M13">
        <f>12*'Harjoittelukoulut 1.9.2012'!B13</f>
        <v>43383.24</v>
      </c>
      <c r="N13">
        <v>0.73</v>
      </c>
      <c r="O13" s="23">
        <f t="shared" si="11"/>
        <v>1979.4</v>
      </c>
      <c r="P13" s="23">
        <f t="shared" si="12"/>
        <v>1862.9</v>
      </c>
      <c r="Q13" s="23">
        <f t="shared" si="13"/>
        <v>1759.4</v>
      </c>
      <c r="R13" s="23">
        <f t="shared" si="14"/>
        <v>1666.8</v>
      </c>
      <c r="S13" s="23">
        <f t="shared" si="15"/>
        <v>1583.5</v>
      </c>
      <c r="T13" s="23">
        <f t="shared" si="16"/>
        <v>1508.1</v>
      </c>
      <c r="U13" s="23">
        <f t="shared" si="17"/>
        <v>1439.5</v>
      </c>
      <c r="V13" s="23">
        <f t="shared" si="18"/>
        <v>1376.9</v>
      </c>
      <c r="W13" s="23">
        <f t="shared" si="19"/>
        <v>1319.6</v>
      </c>
    </row>
    <row r="14" spans="2:23" ht="12.75">
      <c r="B14" s="8">
        <v>9</v>
      </c>
      <c r="C14" s="9">
        <f t="shared" si="2"/>
        <v>184.41</v>
      </c>
      <c r="D14" s="9">
        <f t="shared" si="3"/>
        <v>173.56</v>
      </c>
      <c r="E14" s="9">
        <f t="shared" si="4"/>
        <v>163.92</v>
      </c>
      <c r="F14" s="9">
        <f t="shared" si="5"/>
        <v>155.29</v>
      </c>
      <c r="G14" s="9">
        <f t="shared" si="6"/>
        <v>147.53</v>
      </c>
      <c r="H14" s="9">
        <f t="shared" si="7"/>
        <v>140.5</v>
      </c>
      <c r="I14" s="9">
        <f t="shared" si="8"/>
        <v>134.12</v>
      </c>
      <c r="J14" s="9">
        <f t="shared" si="9"/>
        <v>128.28</v>
      </c>
      <c r="K14" s="9">
        <f t="shared" si="10"/>
        <v>122.93</v>
      </c>
      <c r="M14">
        <f>12*'Harjoittelukoulut 1.9.2012'!B14</f>
        <v>48501.36</v>
      </c>
      <c r="N14">
        <v>0.73</v>
      </c>
      <c r="O14" s="23">
        <f t="shared" si="11"/>
        <v>2212.9</v>
      </c>
      <c r="P14" s="23">
        <f t="shared" si="12"/>
        <v>2082.7</v>
      </c>
      <c r="Q14" s="23">
        <f t="shared" si="13"/>
        <v>1967</v>
      </c>
      <c r="R14" s="23">
        <f t="shared" si="14"/>
        <v>1863.5</v>
      </c>
      <c r="S14" s="23">
        <f t="shared" si="15"/>
        <v>1770.3</v>
      </c>
      <c r="T14" s="23">
        <f t="shared" si="16"/>
        <v>1686</v>
      </c>
      <c r="U14" s="23">
        <f t="shared" si="17"/>
        <v>1609.4</v>
      </c>
      <c r="V14" s="23">
        <f t="shared" si="18"/>
        <v>1539.4</v>
      </c>
      <c r="W14" s="23">
        <f t="shared" si="19"/>
        <v>1475.2</v>
      </c>
    </row>
    <row r="15" spans="2:23" ht="12.75">
      <c r="B15" s="8">
        <v>10</v>
      </c>
      <c r="C15" s="9">
        <f t="shared" si="2"/>
        <v>198.86</v>
      </c>
      <c r="D15" s="9">
        <f t="shared" si="3"/>
        <v>187.16</v>
      </c>
      <c r="E15" s="9">
        <f t="shared" si="4"/>
        <v>176.76</v>
      </c>
      <c r="F15" s="9">
        <f t="shared" si="5"/>
        <v>167.46</v>
      </c>
      <c r="G15" s="9">
        <f t="shared" si="6"/>
        <v>159.08</v>
      </c>
      <c r="H15" s="9">
        <f t="shared" si="7"/>
        <v>151.51</v>
      </c>
      <c r="I15" s="9">
        <f t="shared" si="8"/>
        <v>144.63</v>
      </c>
      <c r="J15" s="9">
        <f t="shared" si="9"/>
        <v>138.33</v>
      </c>
      <c r="K15" s="9">
        <f t="shared" si="10"/>
        <v>132.58</v>
      </c>
      <c r="M15">
        <f>12*'Harjoittelukoulut 1.9.2012'!B15</f>
        <v>52302.240000000005</v>
      </c>
      <c r="N15">
        <v>0.73</v>
      </c>
      <c r="O15" s="23">
        <f t="shared" si="11"/>
        <v>2386.3</v>
      </c>
      <c r="P15" s="23">
        <f t="shared" si="12"/>
        <v>2245.9</v>
      </c>
      <c r="Q15" s="23">
        <f t="shared" si="13"/>
        <v>2121.1</v>
      </c>
      <c r="R15" s="23">
        <f t="shared" si="14"/>
        <v>2009.5</v>
      </c>
      <c r="S15" s="23">
        <f t="shared" si="15"/>
        <v>1909</v>
      </c>
      <c r="T15" s="23">
        <f t="shared" si="16"/>
        <v>1818.1</v>
      </c>
      <c r="U15" s="23">
        <f t="shared" si="17"/>
        <v>1735.5</v>
      </c>
      <c r="V15" s="23">
        <f t="shared" si="18"/>
        <v>1660</v>
      </c>
      <c r="W15" s="23">
        <f t="shared" si="19"/>
        <v>1590.9</v>
      </c>
    </row>
    <row r="16" spans="2:23" ht="12.75">
      <c r="B16" s="8">
        <v>11</v>
      </c>
      <c r="C16" s="9">
        <f t="shared" si="2"/>
        <v>227.09</v>
      </c>
      <c r="D16" s="9">
        <f t="shared" si="3"/>
        <v>213.73</v>
      </c>
      <c r="E16" s="9">
        <f t="shared" si="4"/>
        <v>201.86</v>
      </c>
      <c r="F16" s="9">
        <f t="shared" si="5"/>
        <v>191.24</v>
      </c>
      <c r="G16" s="9">
        <f t="shared" si="6"/>
        <v>181.68</v>
      </c>
      <c r="H16" s="9">
        <f t="shared" si="7"/>
        <v>173.03</v>
      </c>
      <c r="I16" s="9">
        <f t="shared" si="8"/>
        <v>165.16</v>
      </c>
      <c r="J16" s="9">
        <f t="shared" si="9"/>
        <v>157.98</v>
      </c>
      <c r="K16" s="9">
        <f t="shared" si="10"/>
        <v>151.4</v>
      </c>
      <c r="M16">
        <f>12*'Harjoittelukoulut 1.9.2012'!B16</f>
        <v>59729.16</v>
      </c>
      <c r="N16">
        <v>0.73</v>
      </c>
      <c r="O16" s="23">
        <f t="shared" si="11"/>
        <v>2725.1</v>
      </c>
      <c r="P16" s="23">
        <f t="shared" si="12"/>
        <v>2564.8</v>
      </c>
      <c r="Q16" s="23">
        <f t="shared" si="13"/>
        <v>2422.3</v>
      </c>
      <c r="R16" s="23">
        <f t="shared" si="14"/>
        <v>2294.9</v>
      </c>
      <c r="S16" s="23">
        <f t="shared" si="15"/>
        <v>2180.1</v>
      </c>
      <c r="T16" s="23">
        <f t="shared" si="16"/>
        <v>2076.3</v>
      </c>
      <c r="U16" s="23">
        <f t="shared" si="17"/>
        <v>1981.9</v>
      </c>
      <c r="V16" s="23">
        <f t="shared" si="18"/>
        <v>1895.8</v>
      </c>
      <c r="W16" s="23">
        <f t="shared" si="19"/>
        <v>1816.8</v>
      </c>
    </row>
    <row r="19" spans="2:11" ht="12.75">
      <c r="B19" s="35" t="s">
        <v>10</v>
      </c>
      <c r="C19" s="36"/>
      <c r="D19" s="36"/>
      <c r="E19" s="36"/>
      <c r="F19" s="36"/>
      <c r="G19" s="36"/>
      <c r="H19" s="36"/>
      <c r="I19" s="36"/>
      <c r="J19" s="36"/>
      <c r="K19" s="37"/>
    </row>
    <row r="20" spans="2:11" ht="12.75">
      <c r="B20" s="11" t="s">
        <v>4</v>
      </c>
      <c r="C20" s="38" t="s">
        <v>2</v>
      </c>
      <c r="D20" s="39"/>
      <c r="E20" s="39"/>
      <c r="F20" s="39"/>
      <c r="G20" s="39"/>
      <c r="H20" s="39"/>
      <c r="I20" s="39"/>
      <c r="J20" s="39"/>
      <c r="K20" s="40"/>
    </row>
    <row r="21" spans="2:11" ht="12.75">
      <c r="B21" s="10" t="s">
        <v>3</v>
      </c>
      <c r="C21" s="7">
        <v>16</v>
      </c>
      <c r="D21" s="7">
        <v>17</v>
      </c>
      <c r="E21" s="7">
        <v>18</v>
      </c>
      <c r="F21" s="7">
        <v>19</v>
      </c>
      <c r="G21" s="7">
        <v>20</v>
      </c>
      <c r="H21" s="7">
        <v>21</v>
      </c>
      <c r="I21" s="7">
        <v>22</v>
      </c>
      <c r="J21" s="7">
        <v>23</v>
      </c>
      <c r="K21" s="7">
        <v>24</v>
      </c>
    </row>
    <row r="22" spans="2:11" ht="12.75">
      <c r="B22" s="8">
        <v>1</v>
      </c>
      <c r="C22" s="9">
        <f>O6/38</f>
        <v>36.93157894736842</v>
      </c>
      <c r="D22" s="9">
        <f aca="true" t="shared" si="20" ref="D22:K22">P6/38</f>
        <v>34.76052631578948</v>
      </c>
      <c r="E22" s="9">
        <f t="shared" si="20"/>
        <v>32.828947368421055</v>
      </c>
      <c r="F22" s="9">
        <f t="shared" si="20"/>
        <v>31.099999999999998</v>
      </c>
      <c r="G22" s="9">
        <f t="shared" si="20"/>
        <v>29.54736842105263</v>
      </c>
      <c r="H22" s="9">
        <f t="shared" si="20"/>
        <v>28.139473684210525</v>
      </c>
      <c r="I22" s="9">
        <f t="shared" si="20"/>
        <v>26.860526315789475</v>
      </c>
      <c r="J22" s="9">
        <f t="shared" si="20"/>
        <v>25.692105263157895</v>
      </c>
      <c r="K22" s="9">
        <f t="shared" si="20"/>
        <v>24.621052631578948</v>
      </c>
    </row>
    <row r="23" spans="2:11" ht="12.75">
      <c r="B23" s="8">
        <v>2</v>
      </c>
      <c r="C23" s="9">
        <f aca="true" t="shared" si="21" ref="C23:C32">O7/38</f>
        <v>39.607894736842105</v>
      </c>
      <c r="D23" s="9">
        <f aca="true" t="shared" si="22" ref="D23:D32">P7/38</f>
        <v>37.27894736842105</v>
      </c>
      <c r="E23" s="9">
        <f aca="true" t="shared" si="23" ref="E23:E32">Q7/38</f>
        <v>35.20789473684211</v>
      </c>
      <c r="F23" s="9">
        <f aca="true" t="shared" si="24" ref="F23:F32">R7/38</f>
        <v>33.35526315789474</v>
      </c>
      <c r="G23" s="9">
        <f aca="true" t="shared" si="25" ref="G23:G32">S7/38</f>
        <v>31.686842105263157</v>
      </c>
      <c r="H23" s="9">
        <f aca="true" t="shared" si="26" ref="H23:H32">T7/38</f>
        <v>30.178947368421053</v>
      </c>
      <c r="I23" s="9">
        <f aca="true" t="shared" si="27" ref="I23:I32">U7/38</f>
        <v>28.805263157894736</v>
      </c>
      <c r="J23" s="9">
        <f aca="true" t="shared" si="28" ref="J23:J32">V7/38</f>
        <v>27.555263157894736</v>
      </c>
      <c r="K23" s="9">
        <f aca="true" t="shared" si="29" ref="K23:K32">W7/38</f>
        <v>26.405263157894737</v>
      </c>
    </row>
    <row r="24" spans="2:11" ht="12.75">
      <c r="B24" s="8">
        <v>3</v>
      </c>
      <c r="C24" s="9">
        <f t="shared" si="21"/>
        <v>45.0921052631579</v>
      </c>
      <c r="D24" s="9">
        <f t="shared" si="22"/>
        <v>42.439473684210526</v>
      </c>
      <c r="E24" s="9">
        <f t="shared" si="23"/>
        <v>40.08157894736842</v>
      </c>
      <c r="F24" s="9">
        <f t="shared" si="24"/>
        <v>37.97105263157895</v>
      </c>
      <c r="G24" s="9">
        <f t="shared" si="25"/>
        <v>36.07368421052632</v>
      </c>
      <c r="H24" s="9">
        <f t="shared" si="26"/>
        <v>34.35526315789474</v>
      </c>
      <c r="I24" s="9">
        <f t="shared" si="27"/>
        <v>32.794736842105266</v>
      </c>
      <c r="J24" s="9">
        <f t="shared" si="28"/>
        <v>31.36842105263158</v>
      </c>
      <c r="K24" s="9">
        <f t="shared" si="29"/>
        <v>30.060526315789474</v>
      </c>
    </row>
    <row r="25" spans="2:11" ht="12.75">
      <c r="B25" s="8">
        <v>4</v>
      </c>
      <c r="C25" s="9">
        <f t="shared" si="21"/>
        <v>52.15</v>
      </c>
      <c r="D25" s="9">
        <f t="shared" si="22"/>
        <v>49.08157894736842</v>
      </c>
      <c r="E25" s="9">
        <f t="shared" si="23"/>
        <v>46.35526315789474</v>
      </c>
      <c r="F25" s="9">
        <f t="shared" si="24"/>
        <v>43.91578947368421</v>
      </c>
      <c r="G25" s="9">
        <f t="shared" si="25"/>
        <v>41.72105263157895</v>
      </c>
      <c r="H25" s="9">
        <f t="shared" si="26"/>
        <v>39.73421052631579</v>
      </c>
      <c r="I25" s="9">
        <f t="shared" si="27"/>
        <v>37.92631578947368</v>
      </c>
      <c r="J25" s="9">
        <f t="shared" si="28"/>
        <v>36.27894736842105</v>
      </c>
      <c r="K25" s="9">
        <f t="shared" si="29"/>
        <v>34.76578947368421</v>
      </c>
    </row>
    <row r="26" spans="2:11" ht="12.75">
      <c r="B26" s="8">
        <v>5</v>
      </c>
      <c r="C26" s="9">
        <f t="shared" si="21"/>
        <v>51.26315789473684</v>
      </c>
      <c r="D26" s="9">
        <f t="shared" si="22"/>
        <v>48.247368421052634</v>
      </c>
      <c r="E26" s="9">
        <f t="shared" si="23"/>
        <v>45.56842105263158</v>
      </c>
      <c r="F26" s="9">
        <f t="shared" si="24"/>
        <v>43.16842105263158</v>
      </c>
      <c r="G26" s="9">
        <f t="shared" si="25"/>
        <v>41.01052631578948</v>
      </c>
      <c r="H26" s="9">
        <f t="shared" si="26"/>
        <v>39.05789473684211</v>
      </c>
      <c r="I26" s="9">
        <f t="shared" si="27"/>
        <v>37.28157894736842</v>
      </c>
      <c r="J26" s="9">
        <f t="shared" si="28"/>
        <v>35.66052631578947</v>
      </c>
      <c r="K26" s="9">
        <f t="shared" si="29"/>
        <v>34.17631578947368</v>
      </c>
    </row>
    <row r="27" spans="2:11" ht="12.75">
      <c r="B27" s="8">
        <v>6</v>
      </c>
      <c r="C27" s="9">
        <f t="shared" si="21"/>
        <v>51.83421052631579</v>
      </c>
      <c r="D27" s="9">
        <f t="shared" si="22"/>
        <v>48.78421052631579</v>
      </c>
      <c r="E27" s="9">
        <f t="shared" si="23"/>
        <v>46.07631578947369</v>
      </c>
      <c r="F27" s="9">
        <f t="shared" si="24"/>
        <v>43.65</v>
      </c>
      <c r="G27" s="9">
        <f t="shared" si="25"/>
        <v>41.46842105263158</v>
      </c>
      <c r="H27" s="9">
        <f t="shared" si="26"/>
        <v>39.492105263157896</v>
      </c>
      <c r="I27" s="9">
        <f t="shared" si="27"/>
        <v>37.69736842105263</v>
      </c>
      <c r="J27" s="9">
        <f t="shared" si="28"/>
        <v>36.05789473684211</v>
      </c>
      <c r="K27" s="9">
        <f t="shared" si="29"/>
        <v>34.555263157894736</v>
      </c>
    </row>
    <row r="28" spans="2:11" ht="12.75">
      <c r="B28" s="8">
        <v>7</v>
      </c>
      <c r="C28" s="9">
        <f t="shared" si="21"/>
        <v>53.06315789473685</v>
      </c>
      <c r="D28" s="9">
        <f t="shared" si="22"/>
        <v>49.94210526315789</v>
      </c>
      <c r="E28" s="9">
        <f t="shared" si="23"/>
        <v>47.16842105263158</v>
      </c>
      <c r="F28" s="9">
        <f t="shared" si="24"/>
        <v>44.68421052631579</v>
      </c>
      <c r="G28" s="9">
        <f t="shared" si="25"/>
        <v>42.449999999999996</v>
      </c>
      <c r="H28" s="9">
        <f t="shared" si="26"/>
        <v>40.42894736842105</v>
      </c>
      <c r="I28" s="9">
        <f t="shared" si="27"/>
        <v>38.5921052631579</v>
      </c>
      <c r="J28" s="9">
        <f t="shared" si="28"/>
        <v>36.91315789473684</v>
      </c>
      <c r="K28" s="9">
        <f t="shared" si="29"/>
        <v>35.376315789473686</v>
      </c>
    </row>
    <row r="29" spans="2:11" ht="12.75">
      <c r="B29" s="8">
        <v>8</v>
      </c>
      <c r="C29" s="9">
        <f t="shared" si="21"/>
        <v>52.08947368421053</v>
      </c>
      <c r="D29" s="9">
        <f t="shared" si="22"/>
        <v>49.02368421052632</v>
      </c>
      <c r="E29" s="9">
        <f t="shared" si="23"/>
        <v>46.300000000000004</v>
      </c>
      <c r="F29" s="9">
        <f t="shared" si="24"/>
        <v>43.863157894736844</v>
      </c>
      <c r="G29" s="9">
        <f t="shared" si="25"/>
        <v>41.671052631578945</v>
      </c>
      <c r="H29" s="9">
        <f t="shared" si="26"/>
        <v>39.68684210526315</v>
      </c>
      <c r="I29" s="9">
        <f t="shared" si="27"/>
        <v>37.88157894736842</v>
      </c>
      <c r="J29" s="9">
        <f t="shared" si="28"/>
        <v>36.23421052631579</v>
      </c>
      <c r="K29" s="9">
        <f t="shared" si="29"/>
        <v>34.72631578947368</v>
      </c>
    </row>
    <row r="30" spans="2:11" ht="12.75">
      <c r="B30" s="8">
        <v>9</v>
      </c>
      <c r="C30" s="9">
        <f t="shared" si="21"/>
        <v>58.23421052631579</v>
      </c>
      <c r="D30" s="9">
        <f t="shared" si="22"/>
        <v>54.8078947368421</v>
      </c>
      <c r="E30" s="9">
        <f t="shared" si="23"/>
        <v>51.76315789473684</v>
      </c>
      <c r="F30" s="9">
        <f t="shared" si="24"/>
        <v>49.03947368421053</v>
      </c>
      <c r="G30" s="9">
        <f t="shared" si="25"/>
        <v>46.58684210526316</v>
      </c>
      <c r="H30" s="9">
        <f t="shared" si="26"/>
        <v>44.36842105263158</v>
      </c>
      <c r="I30" s="9">
        <f t="shared" si="27"/>
        <v>42.352631578947374</v>
      </c>
      <c r="J30" s="9">
        <f t="shared" si="28"/>
        <v>40.51052631578948</v>
      </c>
      <c r="K30" s="9">
        <f t="shared" si="29"/>
        <v>38.82105263157895</v>
      </c>
    </row>
    <row r="31" spans="2:11" ht="12.75">
      <c r="B31" s="8">
        <v>10</v>
      </c>
      <c r="C31" s="9">
        <f t="shared" si="21"/>
        <v>62.79736842105264</v>
      </c>
      <c r="D31" s="9">
        <f t="shared" si="22"/>
        <v>59.102631578947374</v>
      </c>
      <c r="E31" s="9">
        <f t="shared" si="23"/>
        <v>55.81842105263158</v>
      </c>
      <c r="F31" s="9">
        <f t="shared" si="24"/>
        <v>52.88157894736842</v>
      </c>
      <c r="G31" s="9">
        <f t="shared" si="25"/>
        <v>50.23684210526316</v>
      </c>
      <c r="H31" s="9">
        <f t="shared" si="26"/>
        <v>47.84473684210526</v>
      </c>
      <c r="I31" s="9">
        <f t="shared" si="27"/>
        <v>45.671052631578945</v>
      </c>
      <c r="J31" s="9">
        <f t="shared" si="28"/>
        <v>43.68421052631579</v>
      </c>
      <c r="K31" s="9">
        <f t="shared" si="29"/>
        <v>41.86578947368421</v>
      </c>
    </row>
    <row r="32" spans="2:11" ht="12.75">
      <c r="B32" s="8">
        <v>11</v>
      </c>
      <c r="C32" s="9">
        <f t="shared" si="21"/>
        <v>71.71315789473684</v>
      </c>
      <c r="D32" s="9">
        <f t="shared" si="22"/>
        <v>67.49473684210527</v>
      </c>
      <c r="E32" s="9">
        <f t="shared" si="23"/>
        <v>63.74473684210527</v>
      </c>
      <c r="F32" s="9">
        <f t="shared" si="24"/>
        <v>60.392105263157895</v>
      </c>
      <c r="G32" s="9">
        <f t="shared" si="25"/>
        <v>57.37105263157895</v>
      </c>
      <c r="H32" s="9">
        <f t="shared" si="26"/>
        <v>54.63947368421053</v>
      </c>
      <c r="I32" s="9">
        <f t="shared" si="27"/>
        <v>52.15526315789474</v>
      </c>
      <c r="J32" s="9">
        <f t="shared" si="28"/>
        <v>49.88947368421052</v>
      </c>
      <c r="K32" s="9">
        <f t="shared" si="29"/>
        <v>47.810526315789474</v>
      </c>
    </row>
  </sheetData>
  <sheetProtection/>
  <mergeCells count="4">
    <mergeCell ref="B3:K3"/>
    <mergeCell ref="C4:K4"/>
    <mergeCell ref="B19:K19"/>
    <mergeCell ref="C20:K20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I8"/>
  <sheetViews>
    <sheetView zoomScalePageLayoutView="0" workbookViewId="0" topLeftCell="A1">
      <selection activeCell="A1" sqref="A1"/>
    </sheetView>
  </sheetViews>
  <sheetFormatPr defaultColWidth="9.140625" defaultRowHeight="12.75"/>
  <cols>
    <col min="3" max="3" width="47.140625" style="0" customWidth="1"/>
    <col min="5" max="7" width="11.8515625" style="0" bestFit="1" customWidth="1"/>
  </cols>
  <sheetData>
    <row r="1" ht="13.5" thickBot="1"/>
    <row r="2" spans="2:3" ht="16.5" thickBot="1">
      <c r="B2" s="41" t="s">
        <v>11</v>
      </c>
      <c r="C2" s="42"/>
    </row>
    <row r="3" spans="5:9" ht="12.75">
      <c r="E3" s="18">
        <v>40087</v>
      </c>
      <c r="F3" s="18">
        <v>40483</v>
      </c>
      <c r="G3" s="24">
        <v>40634</v>
      </c>
      <c r="H3" s="19">
        <v>40969</v>
      </c>
      <c r="I3" s="19">
        <v>41365</v>
      </c>
    </row>
    <row r="4" spans="2:9" ht="12.75">
      <c r="B4" t="s">
        <v>5</v>
      </c>
      <c r="C4" t="s">
        <v>6</v>
      </c>
      <c r="E4" s="17">
        <v>38.3</v>
      </c>
      <c r="F4" s="17">
        <f>ROUND(E4*(1+0.004),2)</f>
        <v>38.45</v>
      </c>
      <c r="G4" s="25">
        <f>ROUND(F4*(1+0.012),2)</f>
        <v>38.91</v>
      </c>
      <c r="H4" s="20">
        <f>ROUND(G4*(1+0.017),2)</f>
        <v>39.57</v>
      </c>
      <c r="I4" s="20">
        <f>ROUND(H4*(1+0.012),2)</f>
        <v>40.04</v>
      </c>
    </row>
    <row r="5" spans="7:9" ht="12.75">
      <c r="G5" s="26"/>
      <c r="H5" s="20"/>
      <c r="I5" s="20"/>
    </row>
    <row r="6" spans="2:9" ht="12.75">
      <c r="B6" t="s">
        <v>5</v>
      </c>
      <c r="C6" t="s">
        <v>7</v>
      </c>
      <c r="E6" s="17">
        <v>43.6</v>
      </c>
      <c r="F6" s="17">
        <f>ROUND(E6*(1+0.004),2)</f>
        <v>43.77</v>
      </c>
      <c r="G6" s="25">
        <f>ROUND(F6*(1+0.012),2)</f>
        <v>44.3</v>
      </c>
      <c r="H6" s="20">
        <f>ROUND(G6*(1+0.017),2)</f>
        <v>45.05</v>
      </c>
      <c r="I6" s="20">
        <f>ROUND(H6*(1+0.012),2)</f>
        <v>45.59</v>
      </c>
    </row>
    <row r="7" spans="7:9" ht="12.75">
      <c r="G7" s="26"/>
      <c r="H7" s="20"/>
      <c r="I7" s="20"/>
    </row>
    <row r="8" spans="3:9" ht="12.75">
      <c r="C8" t="s">
        <v>8</v>
      </c>
      <c r="F8" s="21">
        <v>162.72</v>
      </c>
      <c r="G8" s="25">
        <f>165.23</f>
        <v>165.23</v>
      </c>
      <c r="H8" s="20">
        <f>ROUND(G8*(1+0.017),2)</f>
        <v>168.04</v>
      </c>
      <c r="I8" s="20">
        <f>ROUND(H8*(1+0.012),2)</f>
        <v>170.06</v>
      </c>
    </row>
  </sheetData>
  <sheetProtection/>
  <mergeCells count="1">
    <mergeCell ref="B2:C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OPM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haapaju1</dc:creator>
  <cp:keywords/>
  <dc:description/>
  <cp:lastModifiedBy>Vilkki Sanna</cp:lastModifiedBy>
  <cp:lastPrinted>2010-01-25T11:01:09Z</cp:lastPrinted>
  <dcterms:created xsi:type="dcterms:W3CDTF">2007-11-09T07:26:16Z</dcterms:created>
  <dcterms:modified xsi:type="dcterms:W3CDTF">2014-05-27T10:42:09Z</dcterms:modified>
  <cp:category/>
  <cp:version/>
  <cp:contentType/>
  <cp:contentStatus/>
</cp:coreProperties>
</file>