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15195" windowHeight="8700"/>
  </bookViews>
  <sheets>
    <sheet name="YPJ-palkat 1.4.2013" sheetId="11" r:id="rId1"/>
    <sheet name="Ylituntipalkkiot 1.4.2013" sheetId="12" r:id="rId2"/>
    <sheet name="Euromääräiset palkkiot " sheetId="10" r:id="rId3"/>
  </sheets>
  <calcPr calcId="145621"/>
</workbook>
</file>

<file path=xl/calcChain.xml><?xml version="1.0" encoding="utf-8"?>
<calcChain xmlns="http://schemas.openxmlformats.org/spreadsheetml/2006/main">
  <c r="M13" i="12" l="1"/>
  <c r="P13" i="12" s="1"/>
  <c r="D13" i="12" s="1"/>
  <c r="G8" i="10"/>
  <c r="F6" i="10"/>
  <c r="G6" i="10"/>
  <c r="H6" i="10"/>
  <c r="I6" i="10"/>
  <c r="H8" i="10"/>
  <c r="I8" i="10"/>
  <c r="F4" i="10"/>
  <c r="G4" i="10"/>
  <c r="H4" i="10"/>
  <c r="I4" i="10"/>
  <c r="M7" i="12" l="1"/>
  <c r="S7" i="12" s="1"/>
  <c r="G23" i="12" s="1"/>
  <c r="M9" i="12"/>
  <c r="Q9" i="12" s="1"/>
  <c r="E9" i="12" s="1"/>
  <c r="M15" i="12"/>
  <c r="P15" i="12" s="1"/>
  <c r="M16" i="12"/>
  <c r="T16" i="12" s="1"/>
  <c r="H32" i="12" s="1"/>
  <c r="M12" i="12"/>
  <c r="O12" i="12" s="1"/>
  <c r="W13" i="12"/>
  <c r="K13" i="12" s="1"/>
  <c r="S13" i="12"/>
  <c r="R13" i="12"/>
  <c r="F13" i="12" s="1"/>
  <c r="M6" i="12"/>
  <c r="R6" i="12" s="1"/>
  <c r="U13" i="12"/>
  <c r="D29" i="12"/>
  <c r="M10" i="12"/>
  <c r="M14" i="12"/>
  <c r="T13" i="12"/>
  <c r="V13" i="12"/>
  <c r="O13" i="12"/>
  <c r="M8" i="12"/>
  <c r="Q13" i="12"/>
  <c r="M11" i="12"/>
  <c r="U9" i="12" l="1"/>
  <c r="V15" i="12"/>
  <c r="J15" i="12" s="1"/>
  <c r="W15" i="12"/>
  <c r="K31" i="12" s="1"/>
  <c r="Q7" i="12"/>
  <c r="E23" i="12" s="1"/>
  <c r="R7" i="12"/>
  <c r="F7" i="12" s="1"/>
  <c r="T7" i="12"/>
  <c r="H7" i="12" s="1"/>
  <c r="V7" i="12"/>
  <c r="J7" i="12" s="1"/>
  <c r="G7" i="12"/>
  <c r="W7" i="12"/>
  <c r="E25" i="12"/>
  <c r="U7" i="12"/>
  <c r="I7" i="12" s="1"/>
  <c r="U6" i="12"/>
  <c r="I22" i="12" s="1"/>
  <c r="S6" i="12"/>
  <c r="G6" i="12" s="1"/>
  <c r="T9" i="12"/>
  <c r="H25" i="12" s="1"/>
  <c r="P7" i="12"/>
  <c r="D23" i="12" s="1"/>
  <c r="O7" i="12"/>
  <c r="C23" i="12" s="1"/>
  <c r="S15" i="12"/>
  <c r="G31" i="12" s="1"/>
  <c r="P12" i="12"/>
  <c r="R12" i="12"/>
  <c r="F28" i="12" s="1"/>
  <c r="U12" i="12"/>
  <c r="I12" i="12" s="1"/>
  <c r="J31" i="12"/>
  <c r="V9" i="12"/>
  <c r="J9" i="12" s="1"/>
  <c r="S9" i="12"/>
  <c r="G25" i="12" s="1"/>
  <c r="P9" i="12"/>
  <c r="D25" i="12" s="1"/>
  <c r="T15" i="12"/>
  <c r="Q15" i="12"/>
  <c r="R9" i="12"/>
  <c r="F25" i="12" s="1"/>
  <c r="O15" i="12"/>
  <c r="C31" i="12" s="1"/>
  <c r="O9" i="12"/>
  <c r="C9" i="12" s="1"/>
  <c r="W9" i="12"/>
  <c r="K25" i="12" s="1"/>
  <c r="R16" i="12"/>
  <c r="F16" i="12" s="1"/>
  <c r="U15" i="12"/>
  <c r="R15" i="12"/>
  <c r="F31" i="12" s="1"/>
  <c r="S16" i="12"/>
  <c r="G16" i="12" s="1"/>
  <c r="U16" i="12"/>
  <c r="I32" i="12" s="1"/>
  <c r="P16" i="12"/>
  <c r="D16" i="12" s="1"/>
  <c r="Q12" i="12"/>
  <c r="V12" i="12"/>
  <c r="W12" i="12"/>
  <c r="T12" i="12"/>
  <c r="H28" i="12" s="1"/>
  <c r="S12" i="12"/>
  <c r="G12" i="12" s="1"/>
  <c r="Q16" i="12"/>
  <c r="E16" i="12" s="1"/>
  <c r="K29" i="12"/>
  <c r="V16" i="12"/>
  <c r="J32" i="12" s="1"/>
  <c r="H16" i="12"/>
  <c r="O16" i="12"/>
  <c r="C32" i="12" s="1"/>
  <c r="Q6" i="12"/>
  <c r="E6" i="12" s="1"/>
  <c r="W16" i="12"/>
  <c r="K16" i="12" s="1"/>
  <c r="W6" i="12"/>
  <c r="K22" i="12" s="1"/>
  <c r="P6" i="12"/>
  <c r="D6" i="12" s="1"/>
  <c r="F29" i="12"/>
  <c r="G13" i="12"/>
  <c r="G29" i="12"/>
  <c r="O6" i="12"/>
  <c r="C22" i="12" s="1"/>
  <c r="V6" i="12"/>
  <c r="J6" i="12" s="1"/>
  <c r="T6" i="12"/>
  <c r="H22" i="12" s="1"/>
  <c r="I29" i="12"/>
  <c r="I13" i="12"/>
  <c r="F23" i="12"/>
  <c r="K15" i="12"/>
  <c r="J29" i="12"/>
  <c r="J13" i="12"/>
  <c r="H23" i="12"/>
  <c r="G28" i="12"/>
  <c r="G15" i="12"/>
  <c r="Q8" i="12"/>
  <c r="W8" i="12"/>
  <c r="S8" i="12"/>
  <c r="R8" i="12"/>
  <c r="P8" i="12"/>
  <c r="U8" i="12"/>
  <c r="T8" i="12"/>
  <c r="O8" i="12"/>
  <c r="V8" i="12"/>
  <c r="D31" i="12"/>
  <c r="D15" i="12"/>
  <c r="H29" i="12"/>
  <c r="H13" i="12"/>
  <c r="I28" i="12"/>
  <c r="I25" i="12"/>
  <c r="I9" i="12"/>
  <c r="C12" i="12"/>
  <c r="C28" i="12"/>
  <c r="F6" i="12"/>
  <c r="F22" i="12"/>
  <c r="O11" i="12"/>
  <c r="T11" i="12"/>
  <c r="S11" i="12"/>
  <c r="W11" i="12"/>
  <c r="R11" i="12"/>
  <c r="U11" i="12"/>
  <c r="Q11" i="12"/>
  <c r="V11" i="12"/>
  <c r="P11" i="12"/>
  <c r="E29" i="12"/>
  <c r="E13" i="12"/>
  <c r="F12" i="12"/>
  <c r="C29" i="12"/>
  <c r="C13" i="12"/>
  <c r="R14" i="12"/>
  <c r="W14" i="12"/>
  <c r="O14" i="12"/>
  <c r="U14" i="12"/>
  <c r="V14" i="12"/>
  <c r="T14" i="12"/>
  <c r="Q14" i="12"/>
  <c r="P14" i="12"/>
  <c r="S14" i="12"/>
  <c r="P10" i="12"/>
  <c r="T10" i="12"/>
  <c r="S10" i="12"/>
  <c r="O10" i="12"/>
  <c r="V10" i="12"/>
  <c r="W10" i="12"/>
  <c r="U10" i="12"/>
  <c r="R10" i="12"/>
  <c r="Q10" i="12"/>
  <c r="J25" i="12"/>
  <c r="G22" i="12"/>
  <c r="H9" i="12"/>
  <c r="K7" i="12"/>
  <c r="K23" i="12"/>
  <c r="C25" i="12"/>
  <c r="D28" i="12"/>
  <c r="D12" i="12"/>
  <c r="C7" i="12" l="1"/>
  <c r="I6" i="12"/>
  <c r="K9" i="12"/>
  <c r="I16" i="12"/>
  <c r="J23" i="12"/>
  <c r="I23" i="12"/>
  <c r="E7" i="12"/>
  <c r="G9" i="12"/>
  <c r="F32" i="12"/>
  <c r="D7" i="12"/>
  <c r="C6" i="12"/>
  <c r="D22" i="12"/>
  <c r="C16" i="12"/>
  <c r="C15" i="12"/>
  <c r="D32" i="12"/>
  <c r="H12" i="12"/>
  <c r="D9" i="12"/>
  <c r="F9" i="12"/>
  <c r="K32" i="12"/>
  <c r="I31" i="12"/>
  <c r="I15" i="12"/>
  <c r="E15" i="12"/>
  <c r="E31" i="12"/>
  <c r="E22" i="12"/>
  <c r="G32" i="12"/>
  <c r="F15" i="12"/>
  <c r="H31" i="12"/>
  <c r="H15" i="12"/>
  <c r="J16" i="12"/>
  <c r="E32" i="12"/>
  <c r="E28" i="12"/>
  <c r="E12" i="12"/>
  <c r="K12" i="12"/>
  <c r="K28" i="12"/>
  <c r="K6" i="12"/>
  <c r="J12" i="12"/>
  <c r="J28" i="12"/>
  <c r="J22" i="12"/>
  <c r="H6" i="12"/>
  <c r="K10" i="12"/>
  <c r="K26" i="12"/>
  <c r="H10" i="12"/>
  <c r="H26" i="12"/>
  <c r="G14" i="12"/>
  <c r="G30" i="12"/>
  <c r="J30" i="12"/>
  <c r="J14" i="12"/>
  <c r="F14" i="12"/>
  <c r="F30" i="12"/>
  <c r="I11" i="12"/>
  <c r="I27" i="12"/>
  <c r="H27" i="12"/>
  <c r="H11" i="12"/>
  <c r="H24" i="12"/>
  <c r="H8" i="12"/>
  <c r="G24" i="12"/>
  <c r="G8" i="12"/>
  <c r="E26" i="12"/>
  <c r="E10" i="12"/>
  <c r="J10" i="12"/>
  <c r="J26" i="12"/>
  <c r="D26" i="12"/>
  <c r="D10" i="12"/>
  <c r="D30" i="12"/>
  <c r="D14" i="12"/>
  <c r="I30" i="12"/>
  <c r="I14" i="12"/>
  <c r="D27" i="12"/>
  <c r="D11" i="12"/>
  <c r="F11" i="12"/>
  <c r="F27" i="12"/>
  <c r="C27" i="12"/>
  <c r="C11" i="12"/>
  <c r="I24" i="12"/>
  <c r="I8" i="12"/>
  <c r="K24" i="12"/>
  <c r="K8" i="12"/>
  <c r="F26" i="12"/>
  <c r="F10" i="12"/>
  <c r="C26" i="12"/>
  <c r="C10" i="12"/>
  <c r="E30" i="12"/>
  <c r="E14" i="12"/>
  <c r="C30" i="12"/>
  <c r="C14" i="12"/>
  <c r="J27" i="12"/>
  <c r="J11" i="12"/>
  <c r="K27" i="12"/>
  <c r="K11" i="12"/>
  <c r="J24" i="12"/>
  <c r="J8" i="12"/>
  <c r="D8" i="12"/>
  <c r="D24" i="12"/>
  <c r="E8" i="12"/>
  <c r="E24" i="12"/>
  <c r="I10" i="12"/>
  <c r="I26" i="12"/>
  <c r="G10" i="12"/>
  <c r="G26" i="12"/>
  <c r="H14" i="12"/>
  <c r="H30" i="12"/>
  <c r="K30" i="12"/>
  <c r="K14" i="12"/>
  <c r="E11" i="12"/>
  <c r="E27" i="12"/>
  <c r="G27" i="12"/>
  <c r="G11" i="12"/>
  <c r="C24" i="12"/>
  <c r="C8" i="12"/>
  <c r="F24" i="12"/>
  <c r="F8" i="12"/>
</calcChain>
</file>

<file path=xl/sharedStrings.xml><?xml version="1.0" encoding="utf-8"?>
<sst xmlns="http://schemas.openxmlformats.org/spreadsheetml/2006/main" count="17" uniqueCount="13">
  <si>
    <t>Henkilökohtaisen työn suoritustaso</t>
  </si>
  <si>
    <t>Vaativuus-taso</t>
  </si>
  <si>
    <t>Opetusvelvollisuus</t>
  </si>
  <si>
    <t>taso</t>
  </si>
  <si>
    <t>Vaativuus-</t>
  </si>
  <si>
    <t>s. 18</t>
  </si>
  <si>
    <t>27 § Yksityisoppilaiden tentti perusopetuksessa</t>
  </si>
  <si>
    <t>28 § Yksityisopiskelijoiden tentit lukiossa</t>
  </si>
  <si>
    <t xml:space="preserve">Harjoittelukoulujen euromääräiset palkkiot </t>
  </si>
  <si>
    <t>Kuukausittaiset ylituntipalkkiot 1.4.2013</t>
  </si>
  <si>
    <t>Yksittäiset ylituntipalkkiot 1.4.2013</t>
  </si>
  <si>
    <t>Luokanvalvojan palkkio vuosiluokilla 7 - 9 / lukion ryhmänohjaajapalkkio</t>
  </si>
  <si>
    <t>YPJ-palkat harjoittelukoulut 1.4.2013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</si>
</sst>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euroa&quot;_-;\-* #,##0.00\ &quot;euroa&quot;_-;_-* &quot;-&quot;??\ &quot;euroa&quot;_-;_-@_-"/>
    <numFmt numFmtId="165" formatCode="#,##0.00\ &quot;€&quot;"/>
    <numFmt numFmtId="166" formatCode="0.0"/>
  </numFmts>
  <fonts count="7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8"/>
      </right>
      <top style="thin">
        <color indexed="64"/>
      </top>
      <bottom style="dash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0" fillId="4" borderId="5" xfId="2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ill="1" applyBorder="1"/>
    <xf numFmtId="165" fontId="0" fillId="0" borderId="0" xfId="2" applyNumberFormat="1" applyFont="1"/>
    <xf numFmtId="14" fontId="0" fillId="0" borderId="11" xfId="0" applyNumberFormat="1" applyBorder="1"/>
    <xf numFmtId="14" fontId="3" fillId="0" borderId="11" xfId="0" applyNumberFormat="1" applyFont="1" applyBorder="1"/>
    <xf numFmtId="165" fontId="3" fillId="0" borderId="0" xfId="2" applyNumberFormat="1" applyFont="1"/>
    <xf numFmtId="165" fontId="0" fillId="0" borderId="0" xfId="0" applyNumberFormat="1"/>
    <xf numFmtId="165" fontId="4" fillId="4" borderId="12" xfId="2" applyNumberFormat="1" applyFont="1" applyFill="1" applyBorder="1" applyAlignment="1">
      <alignment horizontal="center"/>
    </xf>
    <xf numFmtId="166" fontId="0" fillId="0" borderId="0" xfId="0" applyNumberFormat="1"/>
    <xf numFmtId="14" fontId="4" fillId="0" borderId="11" xfId="0" applyNumberFormat="1" applyFont="1" applyBorder="1"/>
    <xf numFmtId="165" fontId="4" fillId="0" borderId="0" xfId="2" applyNumberFormat="1" applyFont="1"/>
    <xf numFmtId="0" fontId="4" fillId="0" borderId="0" xfId="0" applyFont="1"/>
    <xf numFmtId="10" fontId="0" fillId="0" borderId="0" xfId="1" applyNumberFormat="1" applyFont="1"/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3">
    <cellStyle name="Normaali" xfId="0" builtinId="0"/>
    <cellStyle name="Prosenttia" xfId="1" builtinId="5"/>
    <cellStyle name="Valuut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O1" sqref="O1"/>
    </sheetView>
  </sheetViews>
  <sheetFormatPr defaultRowHeight="12.75"/>
  <cols>
    <col min="1" max="1" width="10.28515625" customWidth="1"/>
    <col min="2" max="14" width="10.7109375" customWidth="1"/>
  </cols>
  <sheetData>
    <row r="1" spans="1:16" ht="20.25">
      <c r="A1" s="32" t="s">
        <v>12</v>
      </c>
      <c r="B1" s="32"/>
      <c r="C1" s="32"/>
      <c r="D1" s="32"/>
      <c r="E1" s="32"/>
    </row>
    <row r="2" spans="1:16" s="6" customFormat="1" ht="18.75" customHeight="1">
      <c r="A2" s="4"/>
      <c r="B2" s="5"/>
    </row>
    <row r="3" spans="1:16">
      <c r="B3" s="26">
        <v>0</v>
      </c>
      <c r="C3" s="26">
        <v>0.06</v>
      </c>
      <c r="D3" s="26">
        <v>0.12</v>
      </c>
      <c r="E3" s="26">
        <v>0.18</v>
      </c>
      <c r="F3" s="26">
        <v>0.21099999999999999</v>
      </c>
      <c r="G3" s="26">
        <v>0.24399999999999999</v>
      </c>
      <c r="H3" s="26">
        <v>0.27300000000000002</v>
      </c>
      <c r="I3" s="26">
        <v>0.30399999999999999</v>
      </c>
      <c r="J3" s="26">
        <v>0.33500000000000002</v>
      </c>
      <c r="K3" s="26">
        <v>0.36599999999999999</v>
      </c>
      <c r="L3" s="26">
        <v>0.42</v>
      </c>
      <c r="M3" s="26">
        <v>0.46</v>
      </c>
      <c r="N3" s="26">
        <v>0.5</v>
      </c>
    </row>
    <row r="4" spans="1:16" ht="12.75" customHeight="1">
      <c r="A4" s="27" t="s">
        <v>1</v>
      </c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15"/>
    </row>
    <row r="5" spans="1:16" ht="12.75" customHeight="1">
      <c r="A5" s="28"/>
      <c r="B5" s="1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4">
        <v>13</v>
      </c>
      <c r="O5" s="15"/>
      <c r="P5" s="15"/>
    </row>
    <row r="6" spans="1:16">
      <c r="A6" s="1">
        <v>1</v>
      </c>
      <c r="B6" s="21">
        <v>1893.72</v>
      </c>
      <c r="C6" s="21">
        <v>2007.34</v>
      </c>
      <c r="D6" s="21">
        <v>2120.9699999999998</v>
      </c>
      <c r="E6" s="21">
        <v>2234.59</v>
      </c>
      <c r="F6" s="21">
        <v>2293.29</v>
      </c>
      <c r="G6" s="21">
        <v>2355.79</v>
      </c>
      <c r="H6" s="21">
        <v>2410.71</v>
      </c>
      <c r="I6" s="21">
        <v>2469.41</v>
      </c>
      <c r="J6" s="21">
        <v>2528.12</v>
      </c>
      <c r="K6" s="21">
        <v>2586.8200000000002</v>
      </c>
      <c r="L6" s="21">
        <v>2689.08</v>
      </c>
      <c r="M6" s="21">
        <v>2764.83</v>
      </c>
      <c r="N6" s="21">
        <v>2840.58</v>
      </c>
      <c r="O6" s="15"/>
      <c r="P6" s="15"/>
    </row>
    <row r="7" spans="1:16">
      <c r="A7" s="2">
        <v>2</v>
      </c>
      <c r="B7" s="21">
        <v>2030.93</v>
      </c>
      <c r="C7" s="21">
        <v>2152.79</v>
      </c>
      <c r="D7" s="21">
        <v>2274.64</v>
      </c>
      <c r="E7" s="21">
        <v>2396.5</v>
      </c>
      <c r="F7" s="21">
        <v>2459.46</v>
      </c>
      <c r="G7" s="21">
        <v>2526.48</v>
      </c>
      <c r="H7" s="21">
        <v>2585.37</v>
      </c>
      <c r="I7" s="21">
        <v>2648.33</v>
      </c>
      <c r="J7" s="21">
        <v>2711.29</v>
      </c>
      <c r="K7" s="21">
        <v>2774.25</v>
      </c>
      <c r="L7" s="21">
        <v>2883.92</v>
      </c>
      <c r="M7" s="21">
        <v>2965.16</v>
      </c>
      <c r="N7" s="21">
        <v>3046.4</v>
      </c>
      <c r="O7" s="15"/>
      <c r="P7" s="15"/>
    </row>
    <row r="8" spans="1:16">
      <c r="A8" s="2">
        <v>3</v>
      </c>
      <c r="B8" s="21">
        <v>2312.04</v>
      </c>
      <c r="C8" s="21">
        <v>2450.7600000000002</v>
      </c>
      <c r="D8" s="21">
        <v>2589.48</v>
      </c>
      <c r="E8" s="21">
        <v>2728.21</v>
      </c>
      <c r="F8" s="21">
        <v>2799.88</v>
      </c>
      <c r="G8" s="21">
        <v>2876.18</v>
      </c>
      <c r="H8" s="21">
        <v>2943.23</v>
      </c>
      <c r="I8" s="21">
        <v>3014.9</v>
      </c>
      <c r="J8" s="21">
        <v>3086.57</v>
      </c>
      <c r="K8" s="21">
        <v>3158.25</v>
      </c>
      <c r="L8" s="21">
        <v>3283.1</v>
      </c>
      <c r="M8" s="21">
        <v>3375.58</v>
      </c>
      <c r="N8" s="21">
        <v>3468.06</v>
      </c>
      <c r="O8" s="15"/>
      <c r="P8" s="15"/>
    </row>
    <row r="9" spans="1:16">
      <c r="A9" s="2">
        <v>4</v>
      </c>
      <c r="B9" s="21">
        <v>2785.41</v>
      </c>
      <c r="C9" s="21">
        <v>2952.53</v>
      </c>
      <c r="D9" s="21">
        <v>3119.66</v>
      </c>
      <c r="E9" s="21">
        <v>3286.78</v>
      </c>
      <c r="F9" s="21">
        <v>3373.13</v>
      </c>
      <c r="G9" s="21">
        <v>3465.05</v>
      </c>
      <c r="H9" s="21">
        <v>3545.83</v>
      </c>
      <c r="I9" s="21">
        <v>3632.17</v>
      </c>
      <c r="J9" s="21">
        <v>3718.52</v>
      </c>
      <c r="K9" s="21">
        <v>3804.87</v>
      </c>
      <c r="L9" s="21">
        <v>3955.28</v>
      </c>
      <c r="M9" s="21">
        <v>4066.7</v>
      </c>
      <c r="N9" s="21">
        <v>4178.12</v>
      </c>
      <c r="O9" s="15"/>
      <c r="P9" s="15"/>
    </row>
    <row r="10" spans="1:16">
      <c r="A10" s="2">
        <v>5</v>
      </c>
      <c r="B10" s="21">
        <v>3129.2</v>
      </c>
      <c r="C10" s="21">
        <v>3316.95</v>
      </c>
      <c r="D10" s="21">
        <v>3504.7</v>
      </c>
      <c r="E10" s="21">
        <v>3692.46</v>
      </c>
      <c r="F10" s="21">
        <v>3789.46</v>
      </c>
      <c r="G10" s="21">
        <v>3892.72</v>
      </c>
      <c r="H10" s="21">
        <v>3983.47</v>
      </c>
      <c r="I10" s="21">
        <v>4080.48</v>
      </c>
      <c r="J10" s="21">
        <v>4177.4799999999996</v>
      </c>
      <c r="K10" s="21">
        <v>4274.49</v>
      </c>
      <c r="L10" s="21">
        <v>4443.46</v>
      </c>
      <c r="M10" s="21">
        <v>4568.63</v>
      </c>
      <c r="N10" s="21">
        <v>4693.8</v>
      </c>
      <c r="O10" s="15"/>
      <c r="P10" s="15"/>
    </row>
    <row r="11" spans="1:16">
      <c r="A11" s="2">
        <v>6</v>
      </c>
      <c r="B11" s="21">
        <v>3281.24</v>
      </c>
      <c r="C11" s="21">
        <v>3478.11</v>
      </c>
      <c r="D11" s="21">
        <v>3674.99</v>
      </c>
      <c r="E11" s="21">
        <v>3871.86</v>
      </c>
      <c r="F11" s="21">
        <v>3973.58</v>
      </c>
      <c r="G11" s="21">
        <v>4081.86</v>
      </c>
      <c r="H11" s="21">
        <v>4177.0200000000004</v>
      </c>
      <c r="I11" s="21">
        <v>4278.74</v>
      </c>
      <c r="J11" s="21">
        <v>4380.46</v>
      </c>
      <c r="K11" s="21">
        <v>4482.17</v>
      </c>
      <c r="L11" s="21">
        <v>4659.3599999999997</v>
      </c>
      <c r="M11" s="21">
        <v>4790.6099999999997</v>
      </c>
      <c r="N11" s="21">
        <v>4921.8599999999997</v>
      </c>
      <c r="O11" s="15"/>
      <c r="P11" s="15"/>
    </row>
    <row r="12" spans="1:16">
      <c r="A12" s="2">
        <v>7</v>
      </c>
      <c r="B12" s="21">
        <v>3444.07</v>
      </c>
      <c r="C12" s="21">
        <v>3650.71</v>
      </c>
      <c r="D12" s="21">
        <v>3857.36</v>
      </c>
      <c r="E12" s="21">
        <v>4064</v>
      </c>
      <c r="F12" s="21">
        <v>4170.7700000000004</v>
      </c>
      <c r="G12" s="21">
        <v>4284.42</v>
      </c>
      <c r="H12" s="21">
        <v>4384.3</v>
      </c>
      <c r="I12" s="21">
        <v>4491.07</v>
      </c>
      <c r="J12" s="21">
        <v>4597.83</v>
      </c>
      <c r="K12" s="21">
        <v>4704.6000000000004</v>
      </c>
      <c r="L12" s="21">
        <v>4890.58</v>
      </c>
      <c r="M12" s="21">
        <v>5028.34</v>
      </c>
      <c r="N12" s="21">
        <v>5166.1099999999997</v>
      </c>
      <c r="O12" s="15"/>
      <c r="P12" s="15"/>
    </row>
    <row r="13" spans="1:16">
      <c r="A13" s="2">
        <v>8</v>
      </c>
      <c r="B13" s="21">
        <v>3658.65</v>
      </c>
      <c r="C13" s="21">
        <v>3878.17</v>
      </c>
      <c r="D13" s="21">
        <v>4097.6899999999996</v>
      </c>
      <c r="E13" s="21">
        <v>4317.21</v>
      </c>
      <c r="F13" s="21">
        <v>4430.63</v>
      </c>
      <c r="G13" s="21">
        <v>4551.3599999999997</v>
      </c>
      <c r="H13" s="21">
        <v>4657.46</v>
      </c>
      <c r="I13" s="21">
        <v>4770.88</v>
      </c>
      <c r="J13" s="21">
        <v>4884.3</v>
      </c>
      <c r="K13" s="21">
        <v>4997.72</v>
      </c>
      <c r="L13" s="21">
        <v>5195.28</v>
      </c>
      <c r="M13" s="21">
        <v>5341.63</v>
      </c>
      <c r="N13" s="21">
        <v>5487.98</v>
      </c>
      <c r="O13" s="15"/>
      <c r="P13" s="15"/>
    </row>
    <row r="14" spans="1:16">
      <c r="A14" s="2">
        <v>9</v>
      </c>
      <c r="B14" s="21">
        <v>4090.28</v>
      </c>
      <c r="C14" s="21">
        <v>4335.7</v>
      </c>
      <c r="D14" s="21">
        <v>4581.1099999999997</v>
      </c>
      <c r="E14" s="21">
        <v>4826.53</v>
      </c>
      <c r="F14" s="21">
        <v>4953.33</v>
      </c>
      <c r="G14" s="21">
        <v>5088.3100000000004</v>
      </c>
      <c r="H14" s="21">
        <v>5206.93</v>
      </c>
      <c r="I14" s="21">
        <v>5333.73</v>
      </c>
      <c r="J14" s="21">
        <v>5460.52</v>
      </c>
      <c r="K14" s="21">
        <v>5587.32</v>
      </c>
      <c r="L14" s="21">
        <v>5808.2</v>
      </c>
      <c r="M14" s="21">
        <v>5971.81</v>
      </c>
      <c r="N14" s="21">
        <v>6135.42</v>
      </c>
      <c r="O14" s="15"/>
      <c r="P14" s="15"/>
    </row>
    <row r="15" spans="1:16">
      <c r="A15" s="2">
        <v>10</v>
      </c>
      <c r="B15" s="21">
        <v>4410.82</v>
      </c>
      <c r="C15" s="21">
        <v>4675.47</v>
      </c>
      <c r="D15" s="21">
        <v>4940.12</v>
      </c>
      <c r="E15" s="21">
        <v>5204.7700000000004</v>
      </c>
      <c r="F15" s="21">
        <v>5341.5</v>
      </c>
      <c r="G15" s="21">
        <v>5487.06</v>
      </c>
      <c r="H15" s="21">
        <v>5614.97</v>
      </c>
      <c r="I15" s="21">
        <v>5751.71</v>
      </c>
      <c r="J15" s="21">
        <v>5888.44</v>
      </c>
      <c r="K15" s="21">
        <v>6025.18</v>
      </c>
      <c r="L15" s="21">
        <v>6263.36</v>
      </c>
      <c r="M15" s="21">
        <v>6439.8</v>
      </c>
      <c r="N15" s="21">
        <v>6616.23</v>
      </c>
      <c r="O15" s="15"/>
      <c r="P15" s="15"/>
    </row>
    <row r="16" spans="1:16">
      <c r="A16" s="3">
        <v>11</v>
      </c>
      <c r="B16" s="21">
        <v>5037.16</v>
      </c>
      <c r="C16" s="21">
        <v>5339.39</v>
      </c>
      <c r="D16" s="21">
        <v>5641.62</v>
      </c>
      <c r="E16" s="21">
        <v>5943.85</v>
      </c>
      <c r="F16" s="21">
        <v>6100</v>
      </c>
      <c r="G16" s="21">
        <v>6266.23</v>
      </c>
      <c r="H16" s="21">
        <v>6412.3</v>
      </c>
      <c r="I16" s="21">
        <v>6568.46</v>
      </c>
      <c r="J16" s="21">
        <v>6724.61</v>
      </c>
      <c r="K16" s="21">
        <v>6880.76</v>
      </c>
      <c r="L16" s="21">
        <v>7152.77</v>
      </c>
      <c r="M16" s="21">
        <v>7354.25</v>
      </c>
      <c r="N16" s="21">
        <v>7555.74</v>
      </c>
      <c r="O16" s="15"/>
      <c r="P16" s="15"/>
    </row>
    <row r="17" spans="2:16">
      <c r="O17" s="15"/>
      <c r="P17" s="15"/>
    </row>
    <row r="18" spans="2:16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2:16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6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6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6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6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6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6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6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2:16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2:16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6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2:16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6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3">
    <mergeCell ref="A4:A5"/>
    <mergeCell ref="B4:N4"/>
    <mergeCell ref="A1:E1"/>
  </mergeCells>
  <phoneticPr fontId="5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2"/>
  <sheetViews>
    <sheetView workbookViewId="0">
      <selection activeCell="F39" sqref="F39"/>
    </sheetView>
  </sheetViews>
  <sheetFormatPr defaultRowHeight="12.75"/>
  <cols>
    <col min="2" max="2" width="10.140625" customWidth="1"/>
    <col min="3" max="11" width="9.28515625" customWidth="1"/>
    <col min="13" max="23" width="9.140625" hidden="1" customWidth="1"/>
  </cols>
  <sheetData>
    <row r="3" spans="2:26">
      <c r="B3" s="33" t="s">
        <v>9</v>
      </c>
      <c r="C3" s="34"/>
      <c r="D3" s="34"/>
      <c r="E3" s="34"/>
      <c r="F3" s="34"/>
      <c r="G3" s="34"/>
      <c r="H3" s="34"/>
      <c r="I3" s="34"/>
      <c r="J3" s="34"/>
      <c r="K3" s="35"/>
    </row>
    <row r="4" spans="2:26" ht="13.5" customHeight="1">
      <c r="B4" s="11" t="s">
        <v>4</v>
      </c>
      <c r="C4" s="36" t="s">
        <v>2</v>
      </c>
      <c r="D4" s="37"/>
      <c r="E4" s="37"/>
      <c r="F4" s="37"/>
      <c r="G4" s="37"/>
      <c r="H4" s="37"/>
      <c r="I4" s="37"/>
      <c r="J4" s="37"/>
      <c r="K4" s="38"/>
    </row>
    <row r="5" spans="2:26" ht="14.25" customHeight="1">
      <c r="B5" s="10" t="s">
        <v>3</v>
      </c>
      <c r="C5" s="7">
        <v>16</v>
      </c>
      <c r="D5" s="7">
        <v>17</v>
      </c>
      <c r="E5" s="7">
        <v>18</v>
      </c>
      <c r="F5" s="7">
        <v>19</v>
      </c>
      <c r="G5" s="7">
        <v>20</v>
      </c>
      <c r="H5" s="7">
        <v>21</v>
      </c>
      <c r="I5" s="7">
        <v>22</v>
      </c>
      <c r="J5" s="7">
        <v>23</v>
      </c>
      <c r="K5" s="7">
        <v>24</v>
      </c>
    </row>
    <row r="6" spans="2:26">
      <c r="B6" s="8">
        <v>1</v>
      </c>
      <c r="C6" s="9">
        <f>ROUND(O6/12,2)</f>
        <v>118.36</v>
      </c>
      <c r="D6" s="9">
        <f t="shared" ref="D6:K6" si="0">ROUND(P6/12,2)</f>
        <v>111.39</v>
      </c>
      <c r="E6" s="9">
        <f t="shared" si="0"/>
        <v>105.21</v>
      </c>
      <c r="F6" s="9">
        <f t="shared" si="0"/>
        <v>99.67</v>
      </c>
      <c r="G6" s="9">
        <f t="shared" si="0"/>
        <v>94.68</v>
      </c>
      <c r="H6" s="9">
        <f t="shared" si="0"/>
        <v>90.18</v>
      </c>
      <c r="I6" s="9">
        <f t="shared" si="0"/>
        <v>86.08</v>
      </c>
      <c r="J6" s="9">
        <f t="shared" si="0"/>
        <v>82.33</v>
      </c>
      <c r="K6" s="9">
        <f t="shared" si="0"/>
        <v>78.91</v>
      </c>
      <c r="M6">
        <f>12*'YPJ-palkat 1.4.2013'!B6</f>
        <v>22724.639999999999</v>
      </c>
      <c r="N6">
        <v>1</v>
      </c>
      <c r="O6" s="22">
        <f t="shared" ref="O6:W6" si="1">ROUND(($M6/C$5)*$N6,1)</f>
        <v>1420.3</v>
      </c>
      <c r="P6" s="22">
        <f t="shared" si="1"/>
        <v>1336.7</v>
      </c>
      <c r="Q6" s="22">
        <f t="shared" si="1"/>
        <v>1262.5</v>
      </c>
      <c r="R6" s="22">
        <f t="shared" si="1"/>
        <v>1196</v>
      </c>
      <c r="S6" s="22">
        <f t="shared" si="1"/>
        <v>1136.2</v>
      </c>
      <c r="T6" s="22">
        <f t="shared" si="1"/>
        <v>1082.0999999999999</v>
      </c>
      <c r="U6" s="22">
        <f t="shared" si="1"/>
        <v>1032.9000000000001</v>
      </c>
      <c r="V6" s="22">
        <f t="shared" si="1"/>
        <v>988</v>
      </c>
      <c r="W6" s="22">
        <f t="shared" si="1"/>
        <v>946.9</v>
      </c>
      <c r="X6" s="22"/>
      <c r="Y6" s="22"/>
      <c r="Z6" s="22"/>
    </row>
    <row r="7" spans="2:26">
      <c r="B7" s="8">
        <v>2</v>
      </c>
      <c r="C7" s="9">
        <f t="shared" ref="C7:C16" si="2">ROUND(O7/12,2)</f>
        <v>126.93</v>
      </c>
      <c r="D7" s="9">
        <f t="shared" ref="D7:D16" si="3">ROUND(P7/12,2)</f>
        <v>119.47</v>
      </c>
      <c r="E7" s="9">
        <f t="shared" ref="E7:E16" si="4">ROUND(Q7/12,2)</f>
        <v>112.83</v>
      </c>
      <c r="F7" s="9">
        <f t="shared" ref="F7:F16" si="5">ROUND(R7/12,2)</f>
        <v>106.89</v>
      </c>
      <c r="G7" s="9">
        <f t="shared" ref="G7:G16" si="6">ROUND(S7/12,2)</f>
        <v>101.55</v>
      </c>
      <c r="H7" s="9">
        <f t="shared" ref="H7:H16" si="7">ROUND(T7/12,2)</f>
        <v>96.71</v>
      </c>
      <c r="I7" s="9">
        <f t="shared" ref="I7:I16" si="8">ROUND(U7/12,2)</f>
        <v>92.32</v>
      </c>
      <c r="J7" s="9">
        <f t="shared" ref="J7:J16" si="9">ROUND(V7/12,2)</f>
        <v>88.3</v>
      </c>
      <c r="K7" s="9">
        <f t="shared" ref="K7:K16" si="10">ROUND(W7/12,2)</f>
        <v>84.63</v>
      </c>
      <c r="M7">
        <f>12*'YPJ-palkat 1.4.2013'!B7</f>
        <v>24371.16</v>
      </c>
      <c r="N7">
        <v>1</v>
      </c>
      <c r="O7" s="22">
        <f t="shared" ref="O7:O16" si="11">ROUND(($M7/C$5)*$N7,1)</f>
        <v>1523.2</v>
      </c>
      <c r="P7" s="22">
        <f t="shared" ref="P7:P15" si="12">ROUND(($M7/D$5)*$N7,1)</f>
        <v>1433.6</v>
      </c>
      <c r="Q7" s="22">
        <f t="shared" ref="Q7:Q16" si="13">ROUND(($M7/E$5)*$N7,1)</f>
        <v>1354</v>
      </c>
      <c r="R7" s="22">
        <f t="shared" ref="R7:R16" si="14">ROUND(($M7/F$5)*$N7,1)</f>
        <v>1282.7</v>
      </c>
      <c r="S7" s="22">
        <f t="shared" ref="S7:S16" si="15">ROUND(($M7/G$5)*$N7,1)</f>
        <v>1218.5999999999999</v>
      </c>
      <c r="T7" s="22">
        <f t="shared" ref="T7:T16" si="16">ROUND(($M7/H$5)*$N7,1)</f>
        <v>1160.5</v>
      </c>
      <c r="U7" s="22">
        <f t="shared" ref="U7:U16" si="17">ROUND(($M7/I$5)*$N7,1)</f>
        <v>1107.8</v>
      </c>
      <c r="V7" s="22">
        <f t="shared" ref="V7:V16" si="18">ROUND(($M7/J$5)*$N7,1)</f>
        <v>1059.5999999999999</v>
      </c>
      <c r="W7" s="22">
        <f t="shared" ref="W7:W16" si="19">ROUND(($M7/K$5)*$N7,1)</f>
        <v>1015.5</v>
      </c>
    </row>
    <row r="8" spans="2:26">
      <c r="B8" s="8">
        <v>3</v>
      </c>
      <c r="C8" s="9">
        <f t="shared" si="2"/>
        <v>144.5</v>
      </c>
      <c r="D8" s="9">
        <f t="shared" si="3"/>
        <v>136</v>
      </c>
      <c r="E8" s="9">
        <f t="shared" si="4"/>
        <v>128.44999999999999</v>
      </c>
      <c r="F8" s="9">
        <f t="shared" si="5"/>
        <v>121.68</v>
      </c>
      <c r="G8" s="9">
        <f t="shared" si="6"/>
        <v>115.6</v>
      </c>
      <c r="H8" s="9">
        <f t="shared" si="7"/>
        <v>110.1</v>
      </c>
      <c r="I8" s="9">
        <f t="shared" si="8"/>
        <v>105.09</v>
      </c>
      <c r="J8" s="9">
        <f t="shared" si="9"/>
        <v>100.53</v>
      </c>
      <c r="K8" s="9">
        <f t="shared" si="10"/>
        <v>96.33</v>
      </c>
      <c r="M8">
        <f>12*'YPJ-palkat 1.4.2013'!B8</f>
        <v>27744.48</v>
      </c>
      <c r="N8">
        <v>1</v>
      </c>
      <c r="O8" s="22">
        <f t="shared" si="11"/>
        <v>1734</v>
      </c>
      <c r="P8" s="22">
        <f t="shared" si="12"/>
        <v>1632</v>
      </c>
      <c r="Q8" s="22">
        <f t="shared" si="13"/>
        <v>1541.4</v>
      </c>
      <c r="R8" s="22">
        <f t="shared" si="14"/>
        <v>1460.2</v>
      </c>
      <c r="S8" s="22">
        <f t="shared" si="15"/>
        <v>1387.2</v>
      </c>
      <c r="T8" s="22">
        <f t="shared" si="16"/>
        <v>1321.2</v>
      </c>
      <c r="U8" s="22">
        <f t="shared" si="17"/>
        <v>1261.0999999999999</v>
      </c>
      <c r="V8" s="22">
        <f t="shared" si="18"/>
        <v>1206.3</v>
      </c>
      <c r="W8" s="22">
        <f t="shared" si="19"/>
        <v>1156</v>
      </c>
    </row>
    <row r="9" spans="2:26">
      <c r="B9" s="8">
        <v>4</v>
      </c>
      <c r="C9" s="9">
        <f t="shared" si="2"/>
        <v>167.13</v>
      </c>
      <c r="D9" s="9">
        <f t="shared" si="3"/>
        <v>157.29</v>
      </c>
      <c r="E9" s="9">
        <f t="shared" si="4"/>
        <v>148.56</v>
      </c>
      <c r="F9" s="9">
        <f t="shared" si="5"/>
        <v>140.72999999999999</v>
      </c>
      <c r="G9" s="9">
        <f t="shared" si="6"/>
        <v>133.69999999999999</v>
      </c>
      <c r="H9" s="9">
        <f t="shared" si="7"/>
        <v>127.33</v>
      </c>
      <c r="I9" s="9">
        <f t="shared" si="8"/>
        <v>121.54</v>
      </c>
      <c r="J9" s="9">
        <f t="shared" si="9"/>
        <v>116.26</v>
      </c>
      <c r="K9" s="9">
        <f t="shared" si="10"/>
        <v>111.42</v>
      </c>
      <c r="M9">
        <f>12*'YPJ-palkat 1.4.2013'!B9</f>
        <v>33424.92</v>
      </c>
      <c r="N9">
        <v>0.96</v>
      </c>
      <c r="O9" s="22">
        <f t="shared" si="11"/>
        <v>2005.5</v>
      </c>
      <c r="P9" s="22">
        <f t="shared" si="12"/>
        <v>1887.5</v>
      </c>
      <c r="Q9" s="22">
        <f t="shared" si="13"/>
        <v>1782.7</v>
      </c>
      <c r="R9" s="22">
        <f t="shared" si="14"/>
        <v>1688.8</v>
      </c>
      <c r="S9" s="22">
        <f t="shared" si="15"/>
        <v>1604.4</v>
      </c>
      <c r="T9" s="22">
        <f t="shared" si="16"/>
        <v>1528</v>
      </c>
      <c r="U9" s="22">
        <f t="shared" si="17"/>
        <v>1458.5</v>
      </c>
      <c r="V9" s="22">
        <f t="shared" si="18"/>
        <v>1395.1</v>
      </c>
      <c r="W9" s="22">
        <f t="shared" si="19"/>
        <v>1337</v>
      </c>
    </row>
    <row r="10" spans="2:26">
      <c r="B10" s="8">
        <v>5</v>
      </c>
      <c r="C10" s="9">
        <f t="shared" si="2"/>
        <v>164.28</v>
      </c>
      <c r="D10" s="9">
        <f t="shared" si="3"/>
        <v>154.62</v>
      </c>
      <c r="E10" s="9">
        <f t="shared" si="4"/>
        <v>146.03</v>
      </c>
      <c r="F10" s="9">
        <f t="shared" si="5"/>
        <v>138.34</v>
      </c>
      <c r="G10" s="9">
        <f t="shared" si="6"/>
        <v>131.43</v>
      </c>
      <c r="H10" s="9">
        <f t="shared" si="7"/>
        <v>125.17</v>
      </c>
      <c r="I10" s="9">
        <f t="shared" si="8"/>
        <v>119.48</v>
      </c>
      <c r="J10" s="9">
        <f t="shared" si="9"/>
        <v>114.28</v>
      </c>
      <c r="K10" s="9">
        <f t="shared" si="10"/>
        <v>109.53</v>
      </c>
      <c r="M10">
        <f>12*'YPJ-palkat 1.4.2013'!B10</f>
        <v>37550.399999999994</v>
      </c>
      <c r="N10">
        <v>0.84</v>
      </c>
      <c r="O10" s="22">
        <f t="shared" si="11"/>
        <v>1971.4</v>
      </c>
      <c r="P10" s="22">
        <f t="shared" si="12"/>
        <v>1855.4</v>
      </c>
      <c r="Q10" s="22">
        <f t="shared" si="13"/>
        <v>1752.4</v>
      </c>
      <c r="R10" s="22">
        <f t="shared" si="14"/>
        <v>1660.1</v>
      </c>
      <c r="S10" s="22">
        <f t="shared" si="15"/>
        <v>1577.1</v>
      </c>
      <c r="T10" s="22">
        <f t="shared" si="16"/>
        <v>1502</v>
      </c>
      <c r="U10" s="22">
        <f t="shared" si="17"/>
        <v>1433.7</v>
      </c>
      <c r="V10" s="22">
        <f t="shared" si="18"/>
        <v>1371.4</v>
      </c>
      <c r="W10" s="22">
        <f t="shared" si="19"/>
        <v>1314.3</v>
      </c>
    </row>
    <row r="11" spans="2:26">
      <c r="B11" s="8">
        <v>6</v>
      </c>
      <c r="C11" s="9">
        <f t="shared" si="2"/>
        <v>166.12</v>
      </c>
      <c r="D11" s="9">
        <f t="shared" si="3"/>
        <v>156.34</v>
      </c>
      <c r="E11" s="9">
        <f t="shared" si="4"/>
        <v>147.66</v>
      </c>
      <c r="F11" s="9">
        <f t="shared" si="5"/>
        <v>139.88</v>
      </c>
      <c r="G11" s="9">
        <f t="shared" si="6"/>
        <v>132.88999999999999</v>
      </c>
      <c r="H11" s="9">
        <f t="shared" si="7"/>
        <v>126.56</v>
      </c>
      <c r="I11" s="9">
        <f t="shared" si="8"/>
        <v>120.81</v>
      </c>
      <c r="J11" s="9">
        <f t="shared" si="9"/>
        <v>115.56</v>
      </c>
      <c r="K11" s="9">
        <f t="shared" si="10"/>
        <v>110.74</v>
      </c>
      <c r="M11">
        <f>12*'YPJ-palkat 1.4.2013'!B11</f>
        <v>39374.879999999997</v>
      </c>
      <c r="N11">
        <v>0.81</v>
      </c>
      <c r="O11" s="22">
        <f t="shared" si="11"/>
        <v>1993.4</v>
      </c>
      <c r="P11" s="22">
        <f t="shared" si="12"/>
        <v>1876.1</v>
      </c>
      <c r="Q11" s="22">
        <f t="shared" si="13"/>
        <v>1771.9</v>
      </c>
      <c r="R11" s="22">
        <f t="shared" si="14"/>
        <v>1678.6</v>
      </c>
      <c r="S11" s="22">
        <f t="shared" si="15"/>
        <v>1594.7</v>
      </c>
      <c r="T11" s="22">
        <f t="shared" si="16"/>
        <v>1518.7</v>
      </c>
      <c r="U11" s="22">
        <f t="shared" si="17"/>
        <v>1449.7</v>
      </c>
      <c r="V11" s="22">
        <f t="shared" si="18"/>
        <v>1386.7</v>
      </c>
      <c r="W11" s="22">
        <f t="shared" si="19"/>
        <v>1328.9</v>
      </c>
    </row>
    <row r="12" spans="2:26">
      <c r="B12" s="8">
        <v>7</v>
      </c>
      <c r="C12" s="9">
        <f t="shared" si="2"/>
        <v>170.05</v>
      </c>
      <c r="D12" s="9">
        <f t="shared" si="3"/>
        <v>160.05000000000001</v>
      </c>
      <c r="E12" s="9">
        <f t="shared" si="4"/>
        <v>151.16</v>
      </c>
      <c r="F12" s="9">
        <f t="shared" si="5"/>
        <v>143.19999999999999</v>
      </c>
      <c r="G12" s="9">
        <f t="shared" si="6"/>
        <v>136.04</v>
      </c>
      <c r="H12" s="9">
        <f t="shared" si="7"/>
        <v>129.57</v>
      </c>
      <c r="I12" s="9">
        <f t="shared" si="8"/>
        <v>123.68</v>
      </c>
      <c r="J12" s="9">
        <f t="shared" si="9"/>
        <v>118.3</v>
      </c>
      <c r="K12" s="9">
        <f t="shared" si="10"/>
        <v>113.37</v>
      </c>
      <c r="M12">
        <f>12*'YPJ-palkat 1.4.2013'!B12</f>
        <v>41328.840000000004</v>
      </c>
      <c r="N12">
        <v>0.79</v>
      </c>
      <c r="O12" s="22">
        <f t="shared" si="11"/>
        <v>2040.6</v>
      </c>
      <c r="P12" s="22">
        <f t="shared" si="12"/>
        <v>1920.6</v>
      </c>
      <c r="Q12" s="22">
        <f t="shared" si="13"/>
        <v>1813.9</v>
      </c>
      <c r="R12" s="22">
        <f t="shared" si="14"/>
        <v>1718.4</v>
      </c>
      <c r="S12" s="22">
        <f t="shared" si="15"/>
        <v>1632.5</v>
      </c>
      <c r="T12" s="22">
        <f t="shared" si="16"/>
        <v>1554.8</v>
      </c>
      <c r="U12" s="22">
        <f t="shared" si="17"/>
        <v>1484.1</v>
      </c>
      <c r="V12" s="22">
        <f t="shared" si="18"/>
        <v>1419.6</v>
      </c>
      <c r="W12" s="22">
        <f t="shared" si="19"/>
        <v>1360.4</v>
      </c>
    </row>
    <row r="13" spans="2:26">
      <c r="B13" s="8">
        <v>8</v>
      </c>
      <c r="C13" s="9">
        <f t="shared" si="2"/>
        <v>166.93</v>
      </c>
      <c r="D13" s="9">
        <f t="shared" si="3"/>
        <v>157.11000000000001</v>
      </c>
      <c r="E13" s="9">
        <f t="shared" si="4"/>
        <v>148.38</v>
      </c>
      <c r="F13" s="9">
        <f t="shared" si="5"/>
        <v>140.57</v>
      </c>
      <c r="G13" s="9">
        <f t="shared" si="6"/>
        <v>133.54</v>
      </c>
      <c r="H13" s="9">
        <f t="shared" si="7"/>
        <v>127.18</v>
      </c>
      <c r="I13" s="9">
        <f t="shared" si="8"/>
        <v>121.4</v>
      </c>
      <c r="J13" s="9">
        <f t="shared" si="9"/>
        <v>116.13</v>
      </c>
      <c r="K13" s="9">
        <f t="shared" si="10"/>
        <v>111.28</v>
      </c>
      <c r="M13">
        <f>12*'YPJ-palkat 1.4.2013'!B13</f>
        <v>43903.8</v>
      </c>
      <c r="N13">
        <v>0.73</v>
      </c>
      <c r="O13" s="22">
        <f t="shared" si="11"/>
        <v>2003.1</v>
      </c>
      <c r="P13" s="22">
        <f t="shared" si="12"/>
        <v>1885.3</v>
      </c>
      <c r="Q13" s="22">
        <f t="shared" si="13"/>
        <v>1780.5</v>
      </c>
      <c r="R13" s="22">
        <f t="shared" si="14"/>
        <v>1686.8</v>
      </c>
      <c r="S13" s="22">
        <f t="shared" si="15"/>
        <v>1602.5</v>
      </c>
      <c r="T13" s="22">
        <f t="shared" si="16"/>
        <v>1526.2</v>
      </c>
      <c r="U13" s="22">
        <f t="shared" si="17"/>
        <v>1456.8</v>
      </c>
      <c r="V13" s="22">
        <f t="shared" si="18"/>
        <v>1393.5</v>
      </c>
      <c r="W13" s="22">
        <f t="shared" si="19"/>
        <v>1335.4</v>
      </c>
    </row>
    <row r="14" spans="2:26">
      <c r="B14" s="8">
        <v>9</v>
      </c>
      <c r="C14" s="9">
        <f t="shared" si="2"/>
        <v>186.62</v>
      </c>
      <c r="D14" s="9">
        <f t="shared" si="3"/>
        <v>175.64</v>
      </c>
      <c r="E14" s="9">
        <f t="shared" si="4"/>
        <v>165.88</v>
      </c>
      <c r="F14" s="9">
        <f t="shared" si="5"/>
        <v>157.15</v>
      </c>
      <c r="G14" s="9">
        <f t="shared" si="6"/>
        <v>149.29</v>
      </c>
      <c r="H14" s="9">
        <f t="shared" si="7"/>
        <v>142.18</v>
      </c>
      <c r="I14" s="9">
        <f t="shared" si="8"/>
        <v>135.72999999999999</v>
      </c>
      <c r="J14" s="9">
        <f t="shared" si="9"/>
        <v>129.83000000000001</v>
      </c>
      <c r="K14" s="9">
        <f t="shared" si="10"/>
        <v>124.42</v>
      </c>
      <c r="M14">
        <f>12*'YPJ-palkat 1.4.2013'!B14</f>
        <v>49083.360000000001</v>
      </c>
      <c r="N14">
        <v>0.73</v>
      </c>
      <c r="O14" s="22">
        <f t="shared" si="11"/>
        <v>2239.4</v>
      </c>
      <c r="P14" s="22">
        <f t="shared" si="12"/>
        <v>2107.6999999999998</v>
      </c>
      <c r="Q14" s="22">
        <f t="shared" si="13"/>
        <v>1990.6</v>
      </c>
      <c r="R14" s="22">
        <f t="shared" si="14"/>
        <v>1885.8</v>
      </c>
      <c r="S14" s="22">
        <f t="shared" si="15"/>
        <v>1791.5</v>
      </c>
      <c r="T14" s="22">
        <f t="shared" si="16"/>
        <v>1706.2</v>
      </c>
      <c r="U14" s="22">
        <f t="shared" si="17"/>
        <v>1628.7</v>
      </c>
      <c r="V14" s="22">
        <f t="shared" si="18"/>
        <v>1557.9</v>
      </c>
      <c r="W14" s="22">
        <f t="shared" si="19"/>
        <v>1493</v>
      </c>
    </row>
    <row r="15" spans="2:26">
      <c r="B15" s="8">
        <v>10</v>
      </c>
      <c r="C15" s="9">
        <f t="shared" si="2"/>
        <v>201.24</v>
      </c>
      <c r="D15" s="9">
        <f t="shared" si="3"/>
        <v>189.41</v>
      </c>
      <c r="E15" s="9">
        <f t="shared" si="4"/>
        <v>178.88</v>
      </c>
      <c r="F15" s="9">
        <f t="shared" si="5"/>
        <v>169.47</v>
      </c>
      <c r="G15" s="9">
        <f t="shared" si="6"/>
        <v>160.99</v>
      </c>
      <c r="H15" s="9">
        <f t="shared" si="7"/>
        <v>153.33000000000001</v>
      </c>
      <c r="I15" s="9">
        <f t="shared" si="8"/>
        <v>146.36000000000001</v>
      </c>
      <c r="J15" s="9">
        <f t="shared" si="9"/>
        <v>139.99</v>
      </c>
      <c r="K15" s="9">
        <f t="shared" si="10"/>
        <v>134.16</v>
      </c>
      <c r="M15">
        <f>12*'YPJ-palkat 1.4.2013'!B15</f>
        <v>52929.84</v>
      </c>
      <c r="N15">
        <v>0.73</v>
      </c>
      <c r="O15" s="22">
        <f t="shared" si="11"/>
        <v>2414.9</v>
      </c>
      <c r="P15" s="22">
        <f t="shared" si="12"/>
        <v>2272.9</v>
      </c>
      <c r="Q15" s="22">
        <f t="shared" si="13"/>
        <v>2146.6</v>
      </c>
      <c r="R15" s="22">
        <f t="shared" si="14"/>
        <v>2033.6</v>
      </c>
      <c r="S15" s="22">
        <f t="shared" si="15"/>
        <v>1931.9</v>
      </c>
      <c r="T15" s="22">
        <f t="shared" si="16"/>
        <v>1839.9</v>
      </c>
      <c r="U15" s="22">
        <f t="shared" si="17"/>
        <v>1756.3</v>
      </c>
      <c r="V15" s="22">
        <f t="shared" si="18"/>
        <v>1679.9</v>
      </c>
      <c r="W15" s="22">
        <f t="shared" si="19"/>
        <v>1609.9</v>
      </c>
    </row>
    <row r="16" spans="2:26">
      <c r="B16" s="8">
        <v>11</v>
      </c>
      <c r="C16" s="9">
        <f t="shared" si="2"/>
        <v>229.82</v>
      </c>
      <c r="D16" s="9">
        <f t="shared" si="3"/>
        <v>216.3</v>
      </c>
      <c r="E16" s="9">
        <f t="shared" si="4"/>
        <v>204.28</v>
      </c>
      <c r="F16" s="9">
        <f t="shared" si="5"/>
        <v>193.53</v>
      </c>
      <c r="G16" s="9">
        <f t="shared" si="6"/>
        <v>183.86</v>
      </c>
      <c r="H16" s="9">
        <f t="shared" si="7"/>
        <v>175.1</v>
      </c>
      <c r="I16" s="9">
        <f t="shared" si="8"/>
        <v>167.14</v>
      </c>
      <c r="J16" s="9">
        <f t="shared" si="9"/>
        <v>159.88</v>
      </c>
      <c r="K16" s="9">
        <f t="shared" si="10"/>
        <v>153.22</v>
      </c>
      <c r="M16">
        <f>12*'YPJ-palkat 1.4.2013'!B16</f>
        <v>60445.919999999998</v>
      </c>
      <c r="N16">
        <v>0.73</v>
      </c>
      <c r="O16" s="22">
        <f t="shared" si="11"/>
        <v>2757.8</v>
      </c>
      <c r="P16" s="22">
        <f>ROUND(($M16/D$5)*$N16,1)</f>
        <v>2595.6</v>
      </c>
      <c r="Q16" s="22">
        <f t="shared" si="13"/>
        <v>2451.4</v>
      </c>
      <c r="R16" s="22">
        <f t="shared" si="14"/>
        <v>2322.4</v>
      </c>
      <c r="S16" s="22">
        <f t="shared" si="15"/>
        <v>2206.3000000000002</v>
      </c>
      <c r="T16" s="22">
        <f t="shared" si="16"/>
        <v>2101.1999999999998</v>
      </c>
      <c r="U16" s="22">
        <f t="shared" si="17"/>
        <v>2005.7</v>
      </c>
      <c r="V16" s="22">
        <f t="shared" si="18"/>
        <v>1918.5</v>
      </c>
      <c r="W16" s="22">
        <f t="shared" si="19"/>
        <v>1838.6</v>
      </c>
    </row>
    <row r="19" spans="2:11">
      <c r="B19" s="33" t="s">
        <v>10</v>
      </c>
      <c r="C19" s="34"/>
      <c r="D19" s="34"/>
      <c r="E19" s="34"/>
      <c r="F19" s="34"/>
      <c r="G19" s="34"/>
      <c r="H19" s="34"/>
      <c r="I19" s="34"/>
      <c r="J19" s="34"/>
      <c r="K19" s="35"/>
    </row>
    <row r="20" spans="2:11">
      <c r="B20" s="11" t="s">
        <v>4</v>
      </c>
      <c r="C20" s="36" t="s">
        <v>2</v>
      </c>
      <c r="D20" s="37"/>
      <c r="E20" s="37"/>
      <c r="F20" s="37"/>
      <c r="G20" s="37"/>
      <c r="H20" s="37"/>
      <c r="I20" s="37"/>
      <c r="J20" s="37"/>
      <c r="K20" s="38"/>
    </row>
    <row r="21" spans="2:11">
      <c r="B21" s="10" t="s">
        <v>3</v>
      </c>
      <c r="C21" s="7">
        <v>16</v>
      </c>
      <c r="D21" s="7">
        <v>17</v>
      </c>
      <c r="E21" s="7">
        <v>18</v>
      </c>
      <c r="F21" s="7">
        <v>19</v>
      </c>
      <c r="G21" s="7">
        <v>20</v>
      </c>
      <c r="H21" s="7">
        <v>21</v>
      </c>
      <c r="I21" s="7">
        <v>22</v>
      </c>
      <c r="J21" s="7">
        <v>23</v>
      </c>
      <c r="K21" s="7">
        <v>24</v>
      </c>
    </row>
    <row r="22" spans="2:11">
      <c r="B22" s="8">
        <v>1</v>
      </c>
      <c r="C22" s="9">
        <f>O6/38</f>
        <v>37.376315789473686</v>
      </c>
      <c r="D22" s="9">
        <f t="shared" ref="D22:K22" si="20">P6/38</f>
        <v>35.176315789473684</v>
      </c>
      <c r="E22" s="9">
        <f t="shared" si="20"/>
        <v>33.223684210526315</v>
      </c>
      <c r="F22" s="9">
        <f t="shared" si="20"/>
        <v>31.473684210526315</v>
      </c>
      <c r="G22" s="9">
        <f t="shared" si="20"/>
        <v>29.900000000000002</v>
      </c>
      <c r="H22" s="9">
        <f t="shared" si="20"/>
        <v>28.476315789473681</v>
      </c>
      <c r="I22" s="9">
        <f t="shared" si="20"/>
        <v>27.181578947368422</v>
      </c>
      <c r="J22" s="9">
        <f t="shared" si="20"/>
        <v>26</v>
      </c>
      <c r="K22" s="9">
        <f t="shared" si="20"/>
        <v>24.918421052631579</v>
      </c>
    </row>
    <row r="23" spans="2:11">
      <c r="B23" s="8">
        <v>2</v>
      </c>
      <c r="C23" s="9">
        <f t="shared" ref="C23:C32" si="21">O7/38</f>
        <v>40.084210526315793</v>
      </c>
      <c r="D23" s="9">
        <f t="shared" ref="D23:D32" si="22">P7/38</f>
        <v>37.726315789473681</v>
      </c>
      <c r="E23" s="9">
        <f t="shared" ref="E23:E32" si="23">Q7/38</f>
        <v>35.631578947368418</v>
      </c>
      <c r="F23" s="9">
        <f t="shared" ref="F23:F32" si="24">R7/38</f>
        <v>33.755263157894738</v>
      </c>
      <c r="G23" s="9">
        <f t="shared" ref="G23:G32" si="25">S7/38</f>
        <v>32.068421052631578</v>
      </c>
      <c r="H23" s="9">
        <f t="shared" ref="H23:H32" si="26">T7/38</f>
        <v>30.539473684210527</v>
      </c>
      <c r="I23" s="9">
        <f t="shared" ref="I23:I32" si="27">U7/38</f>
        <v>29.152631578947368</v>
      </c>
      <c r="J23" s="9">
        <f t="shared" ref="J23:J32" si="28">V7/38</f>
        <v>27.884210526315787</v>
      </c>
      <c r="K23" s="9">
        <f t="shared" ref="K23:K32" si="29">W7/38</f>
        <v>26.723684210526315</v>
      </c>
    </row>
    <row r="24" spans="2:11">
      <c r="B24" s="8">
        <v>3</v>
      </c>
      <c r="C24" s="9">
        <f t="shared" si="21"/>
        <v>45.631578947368418</v>
      </c>
      <c r="D24" s="9">
        <f t="shared" si="22"/>
        <v>42.94736842105263</v>
      </c>
      <c r="E24" s="9">
        <f>Q8/38</f>
        <v>40.563157894736847</v>
      </c>
      <c r="F24" s="9">
        <f t="shared" si="24"/>
        <v>38.426315789473684</v>
      </c>
      <c r="G24" s="9">
        <f t="shared" si="25"/>
        <v>36.505263157894738</v>
      </c>
      <c r="H24" s="9">
        <f t="shared" si="26"/>
        <v>34.768421052631581</v>
      </c>
      <c r="I24" s="9">
        <f t="shared" si="27"/>
        <v>33.186842105263153</v>
      </c>
      <c r="J24" s="9">
        <f t="shared" si="28"/>
        <v>31.744736842105262</v>
      </c>
      <c r="K24" s="9">
        <f t="shared" si="29"/>
        <v>30.421052631578949</v>
      </c>
    </row>
    <row r="25" spans="2:11">
      <c r="B25" s="8">
        <v>4</v>
      </c>
      <c r="C25" s="9">
        <f t="shared" si="21"/>
        <v>52.776315789473685</v>
      </c>
      <c r="D25" s="9">
        <f t="shared" si="22"/>
        <v>49.671052631578945</v>
      </c>
      <c r="E25" s="9">
        <f>Q9/38</f>
        <v>46.913157894736841</v>
      </c>
      <c r="F25" s="9">
        <f t="shared" si="24"/>
        <v>44.442105263157892</v>
      </c>
      <c r="G25" s="9">
        <f t="shared" si="25"/>
        <v>42.221052631578949</v>
      </c>
      <c r="H25" s="9">
        <f t="shared" si="26"/>
        <v>40.210526315789473</v>
      </c>
      <c r="I25" s="9">
        <f t="shared" si="27"/>
        <v>38.381578947368418</v>
      </c>
      <c r="J25" s="9">
        <f t="shared" si="28"/>
        <v>36.713157894736838</v>
      </c>
      <c r="K25" s="9">
        <f t="shared" si="29"/>
        <v>35.184210526315788</v>
      </c>
    </row>
    <row r="26" spans="2:11">
      <c r="B26" s="8">
        <v>5</v>
      </c>
      <c r="C26" s="9">
        <f t="shared" si="21"/>
        <v>51.878947368421052</v>
      </c>
      <c r="D26" s="9">
        <f t="shared" si="22"/>
        <v>48.826315789473689</v>
      </c>
      <c r="E26" s="9">
        <f t="shared" si="23"/>
        <v>46.11578947368421</v>
      </c>
      <c r="F26" s="9">
        <f t="shared" si="24"/>
        <v>43.686842105263153</v>
      </c>
      <c r="G26" s="9">
        <f t="shared" si="25"/>
        <v>41.502631578947366</v>
      </c>
      <c r="H26" s="9">
        <f t="shared" si="26"/>
        <v>39.526315789473685</v>
      </c>
      <c r="I26" s="9">
        <f t="shared" si="27"/>
        <v>37.728947368421053</v>
      </c>
      <c r="J26" s="9">
        <f t="shared" si="28"/>
        <v>36.089473684210532</v>
      </c>
      <c r="K26" s="9">
        <f t="shared" si="29"/>
        <v>34.586842105263159</v>
      </c>
    </row>
    <row r="27" spans="2:11">
      <c r="B27" s="8">
        <v>6</v>
      </c>
      <c r="C27" s="9">
        <f t="shared" si="21"/>
        <v>52.457894736842107</v>
      </c>
      <c r="D27" s="9">
        <f t="shared" si="22"/>
        <v>49.371052631578948</v>
      </c>
      <c r="E27" s="9">
        <f t="shared" si="23"/>
        <v>46.628947368421052</v>
      </c>
      <c r="F27" s="9">
        <f t="shared" si="24"/>
        <v>44.173684210526311</v>
      </c>
      <c r="G27" s="9">
        <f t="shared" si="25"/>
        <v>41.965789473684211</v>
      </c>
      <c r="H27" s="9">
        <f t="shared" si="26"/>
        <v>39.965789473684211</v>
      </c>
      <c r="I27" s="9">
        <f t="shared" si="27"/>
        <v>38.15</v>
      </c>
      <c r="J27" s="9">
        <f t="shared" si="28"/>
        <v>36.492105263157896</v>
      </c>
      <c r="K27" s="9">
        <f t="shared" si="29"/>
        <v>34.971052631578949</v>
      </c>
    </row>
    <row r="28" spans="2:11">
      <c r="B28" s="8">
        <v>7</v>
      </c>
      <c r="C28" s="9">
        <f t="shared" si="21"/>
        <v>53.699999999999996</v>
      </c>
      <c r="D28" s="9">
        <f t="shared" si="22"/>
        <v>50.542105263157893</v>
      </c>
      <c r="E28" s="9">
        <f t="shared" si="23"/>
        <v>47.734210526315792</v>
      </c>
      <c r="F28" s="9">
        <f t="shared" si="24"/>
        <v>45.221052631578949</v>
      </c>
      <c r="G28" s="9">
        <f t="shared" si="25"/>
        <v>42.960526315789473</v>
      </c>
      <c r="H28" s="9">
        <f t="shared" si="26"/>
        <v>40.915789473684207</v>
      </c>
      <c r="I28" s="9">
        <f t="shared" si="27"/>
        <v>39.055263157894736</v>
      </c>
      <c r="J28" s="9">
        <f t="shared" si="28"/>
        <v>37.357894736842105</v>
      </c>
      <c r="K28" s="9">
        <f t="shared" si="29"/>
        <v>35.800000000000004</v>
      </c>
    </row>
    <row r="29" spans="2:11">
      <c r="B29" s="8">
        <v>8</v>
      </c>
      <c r="C29" s="9">
        <f t="shared" si="21"/>
        <v>52.713157894736838</v>
      </c>
      <c r="D29" s="9">
        <f t="shared" si="22"/>
        <v>49.613157894736844</v>
      </c>
      <c r="E29" s="9">
        <f t="shared" si="23"/>
        <v>46.85526315789474</v>
      </c>
      <c r="F29" s="9">
        <f t="shared" si="24"/>
        <v>44.389473684210522</v>
      </c>
      <c r="G29" s="9">
        <f t="shared" si="25"/>
        <v>42.171052631578945</v>
      </c>
      <c r="H29" s="9">
        <f t="shared" si="26"/>
        <v>40.163157894736841</v>
      </c>
      <c r="I29" s="9">
        <f t="shared" si="27"/>
        <v>38.336842105263159</v>
      </c>
      <c r="J29" s="9">
        <f t="shared" si="28"/>
        <v>36.671052631578945</v>
      </c>
      <c r="K29" s="9">
        <f t="shared" si="29"/>
        <v>35.142105263157895</v>
      </c>
    </row>
    <row r="30" spans="2:11">
      <c r="B30" s="8">
        <v>9</v>
      </c>
      <c r="C30" s="9">
        <f t="shared" si="21"/>
        <v>58.931578947368422</v>
      </c>
      <c r="D30" s="9">
        <f t="shared" si="22"/>
        <v>55.465789473684204</v>
      </c>
      <c r="E30" s="9">
        <f t="shared" si="23"/>
        <v>52.38421052631579</v>
      </c>
      <c r="F30" s="9">
        <f t="shared" si="24"/>
        <v>49.626315789473686</v>
      </c>
      <c r="G30" s="9">
        <f t="shared" si="25"/>
        <v>47.14473684210526</v>
      </c>
      <c r="H30" s="9">
        <f t="shared" si="26"/>
        <v>44.9</v>
      </c>
      <c r="I30" s="9">
        <f t="shared" si="27"/>
        <v>42.860526315789478</v>
      </c>
      <c r="J30" s="9">
        <f t="shared" si="28"/>
        <v>40.997368421052634</v>
      </c>
      <c r="K30" s="9">
        <f t="shared" si="29"/>
        <v>39.289473684210527</v>
      </c>
    </row>
    <row r="31" spans="2:11">
      <c r="B31" s="8">
        <v>10</v>
      </c>
      <c r="C31" s="9">
        <f t="shared" si="21"/>
        <v>63.550000000000004</v>
      </c>
      <c r="D31" s="9">
        <f t="shared" si="22"/>
        <v>59.813157894736847</v>
      </c>
      <c r="E31" s="9">
        <f t="shared" si="23"/>
        <v>56.489473684210523</v>
      </c>
      <c r="F31" s="9">
        <f t="shared" si="24"/>
        <v>53.515789473684208</v>
      </c>
      <c r="G31" s="9">
        <f t="shared" si="25"/>
        <v>50.839473684210532</v>
      </c>
      <c r="H31" s="9">
        <f t="shared" si="26"/>
        <v>48.418421052631579</v>
      </c>
      <c r="I31" s="9">
        <f t="shared" si="27"/>
        <v>46.218421052631577</v>
      </c>
      <c r="J31" s="9">
        <f t="shared" si="28"/>
        <v>44.207894736842107</v>
      </c>
      <c r="K31" s="9">
        <f t="shared" si="29"/>
        <v>42.36578947368421</v>
      </c>
    </row>
    <row r="32" spans="2:11">
      <c r="B32" s="8">
        <v>11</v>
      </c>
      <c r="C32" s="9">
        <f t="shared" si="21"/>
        <v>72.573684210526324</v>
      </c>
      <c r="D32" s="9">
        <f t="shared" si="22"/>
        <v>68.305263157894728</v>
      </c>
      <c r="E32" s="9">
        <f t="shared" si="23"/>
        <v>64.510526315789477</v>
      </c>
      <c r="F32" s="9">
        <f t="shared" si="24"/>
        <v>61.11578947368421</v>
      </c>
      <c r="G32" s="9">
        <f t="shared" si="25"/>
        <v>58.060526315789481</v>
      </c>
      <c r="H32" s="9">
        <f t="shared" si="26"/>
        <v>55.294736842105259</v>
      </c>
      <c r="I32" s="9">
        <f t="shared" si="27"/>
        <v>52.781578947368423</v>
      </c>
      <c r="J32" s="9">
        <f t="shared" si="28"/>
        <v>50.486842105263158</v>
      </c>
      <c r="K32" s="9">
        <f t="shared" si="29"/>
        <v>48.38421052631579</v>
      </c>
    </row>
  </sheetData>
  <mergeCells count="4">
    <mergeCell ref="B3:K3"/>
    <mergeCell ref="C4:K4"/>
    <mergeCell ref="B19:K19"/>
    <mergeCell ref="C20:K20"/>
  </mergeCells>
  <phoneticPr fontId="5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F21" sqref="F21"/>
    </sheetView>
  </sheetViews>
  <sheetFormatPr defaultRowHeight="12.75"/>
  <cols>
    <col min="3" max="3" width="47.140625" customWidth="1"/>
    <col min="5" max="7" width="11.85546875" bestFit="1" customWidth="1"/>
  </cols>
  <sheetData>
    <row r="1" spans="2:9" ht="13.5" thickBot="1"/>
    <row r="2" spans="2:9" ht="16.5" thickBot="1">
      <c r="B2" s="39" t="s">
        <v>8</v>
      </c>
      <c r="C2" s="40"/>
      <c r="H2" s="25"/>
    </row>
    <row r="3" spans="2:9">
      <c r="E3" s="17">
        <v>40087</v>
      </c>
      <c r="F3" s="17">
        <v>40483</v>
      </c>
      <c r="G3" s="23">
        <v>40634</v>
      </c>
      <c r="H3" s="23">
        <v>40969</v>
      </c>
      <c r="I3" s="18">
        <v>41365</v>
      </c>
    </row>
    <row r="4" spans="2:9">
      <c r="B4" t="s">
        <v>5</v>
      </c>
      <c r="C4" t="s">
        <v>6</v>
      </c>
      <c r="E4" s="16">
        <v>38.299999999999997</v>
      </c>
      <c r="F4" s="16">
        <f>ROUND(E4*(1+0.004),2)</f>
        <v>38.450000000000003</v>
      </c>
      <c r="G4" s="24">
        <f>ROUND(F4*(1+0.012),2)</f>
        <v>38.909999999999997</v>
      </c>
      <c r="H4" s="24">
        <f>ROUND(G4*(1+0.017),2)</f>
        <v>39.57</v>
      </c>
      <c r="I4" s="19">
        <f>ROUND(H4*(1+0.012),2)</f>
        <v>40.04</v>
      </c>
    </row>
    <row r="5" spans="2:9">
      <c r="G5" s="25"/>
      <c r="H5" s="24"/>
      <c r="I5" s="19"/>
    </row>
    <row r="6" spans="2:9">
      <c r="B6" t="s">
        <v>5</v>
      </c>
      <c r="C6" t="s">
        <v>7</v>
      </c>
      <c r="E6" s="16">
        <v>43.6</v>
      </c>
      <c r="F6" s="16">
        <f>ROUND(E6*(1+0.004),2)</f>
        <v>43.77</v>
      </c>
      <c r="G6" s="24">
        <f>ROUND(F6*(1+0.012),2)</f>
        <v>44.3</v>
      </c>
      <c r="H6" s="24">
        <f>ROUND(G6*(1+0.017),2)</f>
        <v>45.05</v>
      </c>
      <c r="I6" s="19">
        <f>ROUND(H6*(1+0.012),2)</f>
        <v>45.59</v>
      </c>
    </row>
    <row r="7" spans="2:9">
      <c r="G7" s="25"/>
      <c r="H7" s="24"/>
      <c r="I7" s="19"/>
    </row>
    <row r="8" spans="2:9">
      <c r="C8" t="s">
        <v>11</v>
      </c>
      <c r="F8" s="20">
        <v>162.72</v>
      </c>
      <c r="G8" s="24">
        <f>165.23</f>
        <v>165.23</v>
      </c>
      <c r="H8" s="24">
        <f>ROUND(G8*(1+0.017),2)</f>
        <v>168.04</v>
      </c>
      <c r="I8" s="19">
        <f>ROUND(H8*(1+0.012),2)</f>
        <v>170.06</v>
      </c>
    </row>
    <row r="9" spans="2:9">
      <c r="H9" s="25"/>
    </row>
    <row r="10" spans="2:9">
      <c r="H10" s="25"/>
    </row>
    <row r="11" spans="2:9">
      <c r="H11" s="25"/>
    </row>
  </sheetData>
  <mergeCells count="1">
    <mergeCell ref="B2:C2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b8652059ac94d01b9c8bcc65bd20247 xmlns="eadd28e1-df8f-4ec5-be7d-6b2caf422535">
      <Terms xmlns="http://schemas.microsoft.com/office/infopath/2007/PartnerControls"/>
    </jb8652059ac94d01b9c8bcc65bd20247>
    <b137ac6594c3463ba9548231d6494ad5 xmlns="eadd28e1-df8f-4ec5-be7d-6b2caf4225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2013</TermName>
          <TermId xmlns="http://schemas.microsoft.com/office/infopath/2007/PartnerControls">a1d64402-bc27-44c0-90b0-41bfd402a21a</TermId>
        </TermInfo>
      </Terms>
    </b137ac6594c3463ba9548231d6494ad5>
    <ebf13724174645028284270c0eebd62e xmlns="eadd28e1-df8f-4ec5-be7d-6b2caf422535">
      <Terms xmlns="http://schemas.microsoft.com/office/infopath/2007/PartnerControls">
        <TermInfo xmlns="http://schemas.microsoft.com/office/infopath/2007/PartnerControls">
          <TermName>Harjoittelukoulut</TermName>
          <TermId>2ff21f0b-c880-4115-8331-70772cdd77f3</TermId>
        </TermInfo>
      </Terms>
    </ebf13724174645028284270c0eebd62e>
    <a5090dcc69ea4cfdbe79111d7c902b2e xmlns="eadd28e1-df8f-4ec5-be7d-6b2caf422535">
      <Terms xmlns="http://schemas.microsoft.com/office/infopath/2007/PartnerControls">
        <TermInfo xmlns="http://schemas.microsoft.com/office/infopath/2007/PartnerControls">
          <TermName>Palkkataulukko</TermName>
          <TermId>9fab6d48-07c9-4e0d-8e49-b222e3a02278</TermId>
        </TermInfo>
      </Terms>
    </a5090dcc69ea4cfdbe79111d7c902b2e>
    <TaxCatchAll xmlns="eadd28e1-df8f-4ec5-be7d-6b2caf422535">
      <Value>10</Value>
      <Value>45</Value>
      <Value>31</Value>
    </TaxCatchAll>
    <_dlc_DocId xmlns="eadd28e1-df8f-4ec5-be7d-6b2caf422535">DPEV73FZTK6W-67-28</_dlc_DocId>
    <_dlc_DocIdUrl xmlns="eadd28e1-df8f-4ec5-be7d-6b2caf422535">
      <Url>https://sivistystyonantajat.sharepoint.com/sites/dokumentit/Tyomarkkinat/Yliopistot/_layouts/DocIdRedir.aspx?ID=DPEV73FZTK6W-67-28</Url>
      <Description>DPEV73FZTK6W-67-28</Description>
    </_dlc_DocIdUrl>
  </documentManagement>
</p:properties>
</file>

<file path=customXml/item2.xml><?xml version="1.0" encoding="utf-8"?>
<?mso-contentType ?>
<SharedContentType xmlns="Microsoft.SharePoint.Taxonomy.ContentTypeSync" SourceId="48cff725-4ef2-4964-b871-6e9ec43de243" ContentTypeId="0x010100FA4F1F6514B22F4FAC9D7A3138E260BB01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kumentti" ma:contentTypeID="0x010100FA4F1F6514B22F4FAC9D7A3138E260BB010031760D09BCD05D49ADA9720FC3FCF6F8" ma:contentTypeVersion="57" ma:contentTypeDescription="" ma:contentTypeScope="" ma:versionID="723693e0d0df43d77660ddaeeb37d0b6">
  <xsd:schema xmlns:xsd="http://www.w3.org/2001/XMLSchema" xmlns:xs="http://www.w3.org/2001/XMLSchema" xmlns:p="http://schemas.microsoft.com/office/2006/metadata/properties" xmlns:ns2="eadd28e1-df8f-4ec5-be7d-6b2caf422535" targetNamespace="http://schemas.microsoft.com/office/2006/metadata/properties" ma:root="true" ma:fieldsID="400075c835b8bdbe3a8a9a674914a93a" ns2:_="">
    <xsd:import namespace="eadd28e1-df8f-4ec5-be7d-6b2caf42253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ebf13724174645028284270c0eebd62e" minOccurs="0"/>
                <xsd:element ref="ns2:jb8652059ac94d01b9c8bcc65bd20247" minOccurs="0"/>
                <xsd:element ref="ns2:a5090dcc69ea4cfdbe79111d7c902b2e" minOccurs="0"/>
                <xsd:element ref="ns2:b137ac6594c3463ba9548231d6494ad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28e1-df8f-4ec5-be7d-6b2caf422535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0" nillable="true" ma:displayName="Taxonomy Catch All Column" ma:description="" ma:hidden="true" ma:list="{b13877b4-f770-4433-8ae1-269e533bb5d9}" ma:internalName="TaxCatchAll" ma:showField="CatchAllData" ma:web="0390f03f-ba63-4229-ae4e-b767f5fe45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b13877b4-f770-4433-8ae1-269e533bb5d9}" ma:internalName="TaxCatchAllLabel" ma:readOnly="true" ma:showField="CatchAllDataLabel" ma:web="0390f03f-ba63-4229-ae4e-b767f5fe45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f13724174645028284270c0eebd62e" ma:index="12" nillable="true" ma:taxonomy="true" ma:internalName="ebf13724174645028284270c0eebd62e" ma:taxonomyFieldName="Aihe_x003A_" ma:displayName="Aihe/Asia" ma:readOnly="false" ma:default="" ma:fieldId="{ebf13724-1746-4502-8284-270c0eebd62e}" ma:sspId="48cff725-4ef2-4964-b871-6e9ec43de243" ma:termSetId="8210bd1d-9c8b-48c9-9308-a8c299490c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8652059ac94d01b9c8bcc65bd20247" ma:index="14" nillable="true" ma:taxonomy="true" ma:internalName="jb8652059ac94d01b9c8bcc65bd20247" ma:taxonomyFieldName="Osapuoli" ma:displayName="Osapuoli" ma:default="" ma:fieldId="{3b865205-9ac9-4d01-b9c8-bcc65bd20247}" ma:taxonomyMulti="true" ma:sspId="48cff725-4ef2-4964-b871-6e9ec43de243" ma:termSetId="3c1ee1b7-b03c-4015-91f5-a7f06c96aef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090dcc69ea4cfdbe79111d7c902b2e" ma:index="17" ma:taxonomy="true" ma:internalName="a5090dcc69ea4cfdbe79111d7c902b2e" ma:taxonomyFieldName="Tyyppi" ma:displayName="Tyyppi" ma:readOnly="false" ma:default="" ma:fieldId="{a5090dcc-69ea-4cfd-be79-111d7c902b2e}" ma:sspId="48cff725-4ef2-4964-b871-6e9ec43de243" ma:termSetId="9868d30b-d532-4f80-9044-a467b8ce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37ac6594c3463ba9548231d6494ad5" ma:index="19" nillable="true" ma:taxonomy="true" ma:internalName="b137ac6594c3463ba9548231d6494ad5" ma:taxonomyFieldName="Ajankohta_x003A_0" ma:displayName="Ajankohta:" ma:default="31;#2013|a1d64402-bc27-44c0-90b0-41bfd402a21a" ma:fieldId="{b137ac65-94c3-463b-a954-8231d6494ad5}" ma:sspId="48cff725-4ef2-4964-b871-6e9ec43de243" ma:termSetId="f01f0bfb-fe9f-419a-8114-0e18bff15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Sisältölaji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7A6FED-EFD6-481F-90D3-C564FACB7105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eadd28e1-df8f-4ec5-be7d-6b2caf422535"/>
  </ds:schemaRefs>
</ds:datastoreItem>
</file>

<file path=customXml/itemProps2.xml><?xml version="1.0" encoding="utf-8"?>
<ds:datastoreItem xmlns:ds="http://schemas.openxmlformats.org/officeDocument/2006/customXml" ds:itemID="{EFBCDC41-BB55-4E00-9B71-F2DB427A5E4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B144ECD-C26B-4C1C-BB0D-E273AE4AD473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CCBFEC3-A331-47CD-9881-F066F381933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A897A47-9227-4812-8DD1-997E0929A36B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9C022AD-F109-46B9-B329-CCC66BEB0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d28e1-df8f-4ec5-be7d-6b2caf422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YPJ-palkat 1.4.2013</vt:lpstr>
      <vt:lpstr>Ylituntipalkkiot 1.4.2013</vt:lpstr>
      <vt:lpstr>Euromääräiset palkkiot </vt:lpstr>
    </vt:vector>
  </TitlesOfParts>
  <Company>OPM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Harkkaiden palkat 1.4.2013</dc:title>
  <dc:creator>haapaju1</dc:creator>
  <cp:lastModifiedBy>Vilkki Sanna</cp:lastModifiedBy>
  <cp:lastPrinted>2010-01-25T11:01:09Z</cp:lastPrinted>
  <dcterms:created xsi:type="dcterms:W3CDTF">2007-11-09T07:26:16Z</dcterms:created>
  <dcterms:modified xsi:type="dcterms:W3CDTF">2014-05-26T09:53:00Z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0x010100FA4F1F6514B22F4FAC9D7A3138E260BB010031760D09BCD05D49ADA9720FC3FCF6F8</vt:lpwstr>
  </property>
  <property fmtid="{D5CDD505-2E9C-101B-9397-08002B2CF9AE}" pid="3" name="Tyyppi">
    <vt:lpwstr>10;#Palkkataulukko|9fab6d48-07c9-4e0d-8e49-b222e3a02278</vt:lpwstr>
  </property>
  <property fmtid="{D5CDD505-2E9C-101B-9397-08002B2CF9AE}" pid="4" name="Osapuoli">
    <vt:lpwstr/>
  </property>
  <property fmtid="{D5CDD505-2E9C-101B-9397-08002B2CF9AE}" pid="5" name="Aihe_x003A_">
    <vt:lpwstr>45;#Harjoittelukoulut|2ff21f0b-c880-4115-8331-70772cdd77f3</vt:lpwstr>
  </property>
  <property fmtid="{D5CDD505-2E9C-101B-9397-08002B2CF9AE}" pid="6" name="Ajankohta_x003A_0">
    <vt:lpwstr>31;#2013|a1d64402-bc27-44c0-90b0-41bfd402a21a</vt:lpwstr>
  </property>
  <property fmtid="{D5CDD505-2E9C-101B-9397-08002B2CF9AE}" pid="7" name="Ajankohta:0">
    <vt:lpwstr>31</vt:lpwstr>
  </property>
  <property fmtid="{D5CDD505-2E9C-101B-9397-08002B2CF9AE}" pid="8" name="Aihe:">
    <vt:lpwstr>45</vt:lpwstr>
  </property>
  <property fmtid="{D5CDD505-2E9C-101B-9397-08002B2CF9AE}" pid="9" name="_dlc_DocIdItemGuid">
    <vt:lpwstr>77bc0a3e-e977-493c-b0cf-6909547cdaf4</vt:lpwstr>
  </property>
</Properties>
</file>